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31" activeTab="5"/>
  </bookViews>
  <sheets>
    <sheet name="Entrate 2022" sheetId="1" r:id="rId1"/>
    <sheet name="Entrate 2023" sheetId="2" r:id="rId2"/>
    <sheet name="Entrate 2024" sheetId="3" r:id="rId3"/>
    <sheet name="Spese 2022" sheetId="4" r:id="rId4"/>
    <sheet name="Spese 2023" sheetId="5" r:id="rId5"/>
    <sheet name="Spese 2024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<sst xmlns="http://schemas.openxmlformats.org/spreadsheetml/2006/main" count="645" uniqueCount="136">
  <si>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</si>
  <si>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</si>
  <si>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</si>
  <si>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</si>
  <si>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</si>
  <si>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</si>
  <si>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</si>
  <si>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</si>
  <si>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</si>
  <si>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</si>
  <si>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</si>
  <si>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</si>
  <si>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</si>
  <si>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</si>
  <si>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</si>
  <si>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</si>
  <si>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</si>
  <si>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</si>
  <si>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</si>
  <si>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</si>
  <si>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</si>
  <si>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</si>
  <si>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</si>
  <si>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</si>
  <si>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</si>
  <si>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</si>
  <si>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</si>
  <si>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</si>
  <si>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</si>
  <si>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</si>
  <si>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</si>
  <si>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</si>
  <si>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</si>
  <si>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</si>
  <si>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</si>
  <si>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</si>
  <si>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</si>
  <si>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</si>
  <si>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</si>
  <si>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</si>
  <si>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</si>
  <si>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</si>
  <si>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</si>
  <si>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</si>
  <si>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</si>
  <si>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</si>
  <si>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</si>
  <si>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</si>
  <si>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</si>
  <si>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</si>
  <si>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</si>
  <si>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</si>
  <si>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</si>
  <si>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</si>
  <si>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</si>
  <si>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</si>
  <si>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</si>
  <si>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</si>
  <si>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</si>
  <si>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</si>
  <si>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</si>
  <si>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</si>
  <si>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</si>
  <si>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</si>
  <si>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</si>
  <si>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</si>
  <si>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</si>
  <si>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</si>
  <si>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</si>
  <si>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</si>
  <si>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</si>
  <si>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</si>
  <si>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</si>
  <si>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</si>
  <si>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</si>
  <si>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</si>
  <si>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</si>
  <si>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</si>
  <si>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</si>
  <si>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</si>
  <si>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</si>
  <si>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</si>
  <si>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</si>
  <si>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</si>
  <si>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</si>
  <si>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</si>
  <si>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</si>
  <si>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</si>
  <si>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</si>
  <si>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</si>
  <si>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</si>
  <si>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</si>
  <si>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</si>
  <si>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</si>
  <si>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</si>
  <si>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</si>
  <si>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</si>
  <si>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</si>
  <si>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</si>
  <si>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</si>
  <si>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</si>
  <si>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</si>
  <si>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</si>
  <si>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</si>
  <si>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</si>
  <si>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</si>
  <si>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</si>
  <si>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</si>
  <si>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</si>
  <si>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</si>
  <si>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</si>
  <si>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</si>
  <si>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</si>
  <si>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</si>
  <si>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</si>
  <si>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</si>
  <si>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</si>
  <si>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</si>
  <si>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</si>
  <si>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</si>
  <si>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</si>
  <si>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</si>
  <si>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</si>
  <si>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</si>
  <si>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</si>
  <si>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</si>
  <si>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</si>
  <si>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</si>
  <si>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</si>
  <si>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</si>
  <si>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</si>
  <si>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</si>
  <si>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</si>
  <si>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</si>
  <si>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REGGIO CALABRIA</t>
  </si>
  <si>
    <t>TOTALE GENERALE DELLE SPESE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</si>
</sst>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3" fontId="7" fillId="33" borderId="25" xfId="45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43" fontId="1" fillId="0" borderId="38" xfId="0" applyNumberFormat="1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43" fontId="0" fillId="0" borderId="31" xfId="45" applyFont="1" applyFill="1" applyBorder="1" applyAlignment="1" applyProtection="1">
      <alignment/>
      <protection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10" ht="36.75" customHeight="1">
      <c r="B1" s="80" t="s">
        <v>134</v>
      </c>
      <c r="C1" s="81"/>
      <c r="D1" s="81"/>
      <c r="E1" s="81"/>
      <c r="F1" s="81"/>
      <c r="G1" s="81"/>
      <c r="H1" s="81"/>
      <c r="I1" s="81"/>
      <c r="J1" s="81"/>
    </row>
    <row r="2" spans="2:6" ht="40.5" customHeight="1">
      <c r="B2" s="78"/>
      <c r="C2" s="78"/>
      <c r="D2" s="78"/>
      <c r="E2"/>
      <c r="F2"/>
    </row>
    <row r="3" spans="1:6" ht="12.75">
      <c r="A3" s="79" t="s">
        <v>6</v>
      </c>
      <c r="B3" s="79"/>
      <c r="C3" s="79"/>
      <c r="D3" s="79"/>
      <c r="E3"/>
      <c r="F3"/>
    </row>
    <row r="4" spans="5:6" ht="12.75">
      <c r="E4"/>
      <c r="F4"/>
    </row>
    <row r="5" ht="18.75">
      <c r="A5" s="3" t="s">
        <v>0</v>
      </c>
    </row>
    <row r="6" spans="1:3" ht="18.75">
      <c r="A6" s="3"/>
      <c r="B6" s="40" t="s">
        <v>131</v>
      </c>
      <c r="C6" s="41">
        <v>2022</v>
      </c>
    </row>
    <row r="8" spans="1:6" ht="24" customHeight="1">
      <c r="A8" s="42" t="s">
        <v>7</v>
      </c>
      <c r="B8" s="48" t="s">
        <v>9</v>
      </c>
      <c r="C8" s="44" t="s">
        <v>1</v>
      </c>
      <c r="D8" s="44" t="s">
        <v>2</v>
      </c>
      <c r="E8" s="4"/>
      <c r="F8" s="4"/>
    </row>
    <row r="9" spans="1:6" ht="12.75">
      <c r="A9" s="43"/>
      <c r="B9" s="47" t="s">
        <v>8</v>
      </c>
      <c r="C9" s="7">
        <v>2563808.52</v>
      </c>
      <c r="D9" s="46"/>
      <c r="E9" s="6"/>
      <c r="F9" s="6"/>
    </row>
    <row r="10" spans="1:6" ht="12.75">
      <c r="A10" s="43"/>
      <c r="B10" s="49" t="s">
        <v>10</v>
      </c>
      <c r="C10" s="7">
        <v>6043924.31</v>
      </c>
      <c r="D10" s="46"/>
      <c r="E10" s="6"/>
      <c r="F10" s="6"/>
    </row>
    <row r="11" spans="1:6" ht="12.75">
      <c r="A11" s="43"/>
      <c r="B11" s="49" t="s">
        <v>11</v>
      </c>
      <c r="C11" s="7">
        <v>5771788.44</v>
      </c>
      <c r="D11" s="46"/>
      <c r="E11" s="6"/>
      <c r="F11" s="6"/>
    </row>
    <row r="12" spans="1:6" ht="12.75">
      <c r="A12" s="43"/>
      <c r="B12" s="49" t="s">
        <v>12</v>
      </c>
      <c r="C12" s="7"/>
      <c r="D12" s="7">
        <v>73651810.32</v>
      </c>
      <c r="E12" s="6"/>
      <c r="F12" s="6"/>
    </row>
    <row r="13" spans="1:6" ht="12.75">
      <c r="A13" s="43"/>
      <c r="B13" s="50"/>
      <c r="C13" s="7"/>
      <c r="D13" s="46"/>
      <c r="E13" s="6"/>
      <c r="F13" s="6"/>
    </row>
    <row r="14" spans="1:6" ht="12.75">
      <c r="A14" s="51" t="s">
        <v>13</v>
      </c>
      <c r="B14" s="49" t="s">
        <v>14</v>
      </c>
      <c r="C14" s="45"/>
      <c r="D14" s="46"/>
      <c r="E14" s="6"/>
      <c r="F14" s="6"/>
    </row>
    <row r="15" spans="1:6" ht="12.75">
      <c r="A15" s="52">
        <v>10101</v>
      </c>
      <c r="B15" s="53" t="s">
        <v>15</v>
      </c>
      <c r="C15" s="7">
        <v>104737070</v>
      </c>
      <c r="D15" s="7">
        <v>59670000</v>
      </c>
      <c r="E15" s="8"/>
      <c r="F15" s="8"/>
    </row>
    <row r="16" spans="1:6" ht="12.75">
      <c r="A16" s="52">
        <v>10102</v>
      </c>
      <c r="B16" s="53" t="s">
        <v>16</v>
      </c>
      <c r="C16" s="7">
        <v>0</v>
      </c>
      <c r="D16" s="7">
        <v>0</v>
      </c>
      <c r="E16" s="8"/>
      <c r="F16" s="8"/>
    </row>
    <row r="17" spans="1:6" ht="12.75">
      <c r="A17" s="52">
        <v>10103</v>
      </c>
      <c r="B17" s="53" t="s">
        <v>17</v>
      </c>
      <c r="C17" s="7">
        <v>0</v>
      </c>
      <c r="D17" s="7">
        <v>0</v>
      </c>
      <c r="E17" s="8"/>
      <c r="F17" s="8"/>
    </row>
    <row r="18" spans="1:6" ht="12.75">
      <c r="A18" s="52">
        <v>10104</v>
      </c>
      <c r="B18" s="53" t="s">
        <v>18</v>
      </c>
      <c r="C18" s="7">
        <v>0</v>
      </c>
      <c r="D18" s="7">
        <v>0</v>
      </c>
      <c r="E18" s="8"/>
      <c r="F18" s="8"/>
    </row>
    <row r="19" spans="1:6" ht="12.75">
      <c r="A19" s="52">
        <v>10301</v>
      </c>
      <c r="B19" s="53" t="s">
        <v>19</v>
      </c>
      <c r="C19" s="7">
        <v>29036669.45</v>
      </c>
      <c r="D19" s="7">
        <v>29036669.45</v>
      </c>
      <c r="E19" s="8"/>
      <c r="F19" s="8"/>
    </row>
    <row r="20" spans="1:6" ht="12.75">
      <c r="A20" s="52">
        <v>10302</v>
      </c>
      <c r="B20" s="53" t="s">
        <v>20</v>
      </c>
      <c r="C20" s="7">
        <v>0</v>
      </c>
      <c r="D20" s="7">
        <v>0</v>
      </c>
      <c r="E20" s="8"/>
      <c r="F20" s="8"/>
    </row>
    <row r="21" spans="1:6" ht="15">
      <c r="A21" s="60">
        <v>10000</v>
      </c>
      <c r="B21" s="10" t="s">
        <v>21</v>
      </c>
      <c r="C21" s="11">
        <f>SUM(C15:C20)</f>
        <v>133773739.45</v>
      </c>
      <c r="D21" s="11">
        <f>SUM(D15:D20)</f>
        <v>88706669.45</v>
      </c>
      <c r="E21" s="8"/>
      <c r="F21" s="8"/>
    </row>
    <row r="22" spans="1:6" ht="12.75">
      <c r="A22" s="5"/>
      <c r="B22" s="6"/>
      <c r="C22" s="14"/>
      <c r="D22" s="14"/>
      <c r="E22" s="8"/>
      <c r="F22" s="8"/>
    </row>
    <row r="23" spans="1:6" ht="12.75">
      <c r="A23" s="55" t="s">
        <v>22</v>
      </c>
      <c r="B23" s="49" t="s">
        <v>23</v>
      </c>
      <c r="C23" s="7"/>
      <c r="D23" s="46"/>
      <c r="E23" s="6"/>
      <c r="F23" s="6"/>
    </row>
    <row r="24" spans="1:6" ht="12.75">
      <c r="A24" s="52">
        <v>20101</v>
      </c>
      <c r="B24" s="53" t="s">
        <v>24</v>
      </c>
      <c r="C24" s="7">
        <v>76838674.09</v>
      </c>
      <c r="D24" s="7">
        <v>76630687.93</v>
      </c>
      <c r="E24" s="8"/>
      <c r="F24" s="8"/>
    </row>
    <row r="25" spans="1:6" ht="12.75">
      <c r="A25" s="57">
        <v>20102</v>
      </c>
      <c r="B25" s="56" t="s">
        <v>25</v>
      </c>
      <c r="C25" s="7">
        <v>1000</v>
      </c>
      <c r="D25" s="7">
        <v>1000</v>
      </c>
      <c r="E25" s="8"/>
      <c r="F25" s="8"/>
    </row>
    <row r="26" spans="1:6" ht="12.75">
      <c r="A26" s="52">
        <v>20103</v>
      </c>
      <c r="B26" s="53" t="s">
        <v>26</v>
      </c>
      <c r="C26" s="7">
        <v>3000</v>
      </c>
      <c r="D26" s="7">
        <v>3000</v>
      </c>
      <c r="E26" s="8"/>
      <c r="F26" s="8"/>
    </row>
    <row r="27" spans="1:6" ht="12.75">
      <c r="A27" s="52">
        <v>20104</v>
      </c>
      <c r="B27" s="53" t="s">
        <v>27</v>
      </c>
      <c r="C27" s="7">
        <v>1000</v>
      </c>
      <c r="D27" s="7">
        <v>1000</v>
      </c>
      <c r="E27" s="8"/>
      <c r="F27" s="8"/>
    </row>
    <row r="28" spans="1:6" ht="12.75">
      <c r="A28" s="52">
        <v>20105</v>
      </c>
      <c r="B28" s="53" t="s">
        <v>28</v>
      </c>
      <c r="C28" s="7">
        <v>18693988.06</v>
      </c>
      <c r="D28" s="7">
        <v>18693988.06</v>
      </c>
      <c r="E28" s="8"/>
      <c r="F28" s="8"/>
    </row>
    <row r="29" spans="1:6" ht="15">
      <c r="A29" s="58">
        <v>20000</v>
      </c>
      <c r="B29" s="15" t="s">
        <v>29</v>
      </c>
      <c r="C29" s="16">
        <f>SUM(C24:C28)</f>
        <v>95537662.15</v>
      </c>
      <c r="D29" s="16">
        <f>SUM(D24:D28)</f>
        <v>95329675.99000001</v>
      </c>
      <c r="E29" s="8"/>
      <c r="F29" s="8"/>
    </row>
    <row r="30" spans="1:6" ht="12.75">
      <c r="A30" s="5"/>
      <c r="B30" s="6"/>
      <c r="C30" s="14"/>
      <c r="D30" s="14"/>
      <c r="E30" s="8"/>
      <c r="F30" s="8"/>
    </row>
    <row r="31" spans="1:6" ht="12.75">
      <c r="A31" s="59" t="s">
        <v>30</v>
      </c>
      <c r="B31" s="49" t="s">
        <v>31</v>
      </c>
      <c r="C31" s="7"/>
      <c r="D31" s="7"/>
      <c r="E31" s="8"/>
      <c r="F31" s="8"/>
    </row>
    <row r="32" spans="1:6" ht="12.75">
      <c r="A32" s="52">
        <v>30100</v>
      </c>
      <c r="B32" s="53" t="s">
        <v>32</v>
      </c>
      <c r="C32" s="7">
        <v>36956539.77</v>
      </c>
      <c r="D32" s="7">
        <v>17150176.77</v>
      </c>
      <c r="E32" s="8"/>
      <c r="F32" s="8"/>
    </row>
    <row r="33" spans="1:6" ht="12.75">
      <c r="A33" s="57">
        <v>30200</v>
      </c>
      <c r="B33" s="56" t="s">
        <v>33</v>
      </c>
      <c r="C33" s="7">
        <v>4931000</v>
      </c>
      <c r="D33" s="7">
        <v>3131000</v>
      </c>
      <c r="E33" s="8"/>
      <c r="F33" s="8"/>
    </row>
    <row r="34" spans="1:6" ht="12.75">
      <c r="A34" s="57">
        <v>30300</v>
      </c>
      <c r="B34" s="56" t="s">
        <v>34</v>
      </c>
      <c r="C34" s="7">
        <v>500000</v>
      </c>
      <c r="D34" s="7">
        <v>500000</v>
      </c>
      <c r="E34" s="8"/>
      <c r="F34" s="8"/>
    </row>
    <row r="35" spans="1:6" ht="12.75">
      <c r="A35" s="57">
        <v>30400</v>
      </c>
      <c r="B35" s="56" t="s">
        <v>35</v>
      </c>
      <c r="C35" s="7">
        <v>0</v>
      </c>
      <c r="D35" s="7">
        <v>0</v>
      </c>
      <c r="E35" s="8"/>
      <c r="F35" s="8"/>
    </row>
    <row r="36" spans="1:6" ht="12.75">
      <c r="A36" s="52">
        <v>30500</v>
      </c>
      <c r="B36" s="53" t="s">
        <v>36</v>
      </c>
      <c r="C36" s="7">
        <v>6338969.35</v>
      </c>
      <c r="D36" s="7">
        <v>6233969.35</v>
      </c>
      <c r="E36" s="8"/>
      <c r="F36" s="8"/>
    </row>
    <row r="37" spans="1:6" ht="15">
      <c r="A37" s="60">
        <v>30000</v>
      </c>
      <c r="B37" s="10" t="s">
        <v>37</v>
      </c>
      <c r="C37" s="11">
        <f>SUM(C32:C36)</f>
        <v>48726509.120000005</v>
      </c>
      <c r="D37" s="11">
        <f>SUM(D32:D36)</f>
        <v>27015146.119999997</v>
      </c>
      <c r="E37" s="8"/>
      <c r="F37" s="8"/>
    </row>
    <row r="38" spans="1:6" ht="12.75">
      <c r="A38" s="12"/>
      <c r="B38" s="13"/>
      <c r="C38" s="14"/>
      <c r="D38" s="14"/>
      <c r="E38" s="8"/>
      <c r="F38" s="8"/>
    </row>
    <row r="39" spans="1:6" ht="12.75">
      <c r="A39" s="59" t="s">
        <v>38</v>
      </c>
      <c r="B39" s="47" t="s">
        <v>39</v>
      </c>
      <c r="C39" s="17"/>
      <c r="D39" s="18"/>
      <c r="E39" s="6"/>
      <c r="F39" s="6"/>
    </row>
    <row r="40" spans="1:6" ht="12.75">
      <c r="A40" s="52">
        <v>40100</v>
      </c>
      <c r="B40" s="53" t="s">
        <v>40</v>
      </c>
      <c r="C40" s="7">
        <v>510000</v>
      </c>
      <c r="D40" s="7">
        <v>510000</v>
      </c>
      <c r="E40" s="8"/>
      <c r="F40" s="8"/>
    </row>
    <row r="41" spans="1:6" ht="12.75">
      <c r="A41" s="52">
        <v>40200</v>
      </c>
      <c r="B41" s="53" t="s">
        <v>41</v>
      </c>
      <c r="C41" s="7">
        <v>193421662.6</v>
      </c>
      <c r="D41" s="7">
        <v>188687886.45</v>
      </c>
      <c r="E41" s="8"/>
      <c r="F41" s="8"/>
    </row>
    <row r="42" spans="1:6" ht="12.75">
      <c r="A42" s="52">
        <v>40300</v>
      </c>
      <c r="B42" s="53" t="s">
        <v>42</v>
      </c>
      <c r="C42" s="7">
        <v>22301444.12</v>
      </c>
      <c r="D42" s="7">
        <v>22301444.12</v>
      </c>
      <c r="E42" s="8"/>
      <c r="F42" s="8"/>
    </row>
    <row r="43" spans="1:6" ht="12.75">
      <c r="A43" s="52">
        <v>40400</v>
      </c>
      <c r="B43" s="53" t="s">
        <v>43</v>
      </c>
      <c r="C43" s="7">
        <v>541086</v>
      </c>
      <c r="D43" s="7">
        <v>541086</v>
      </c>
      <c r="E43" s="8"/>
      <c r="F43" s="8"/>
    </row>
    <row r="44" spans="1:6" ht="12.75">
      <c r="A44" s="57">
        <v>40500</v>
      </c>
      <c r="B44" s="56" t="s">
        <v>44</v>
      </c>
      <c r="C44" s="7">
        <v>760000</v>
      </c>
      <c r="D44" s="7">
        <v>760000</v>
      </c>
      <c r="E44" s="8"/>
      <c r="F44" s="8"/>
    </row>
    <row r="45" spans="1:6" ht="15">
      <c r="A45" s="60">
        <v>40000</v>
      </c>
      <c r="B45" s="10" t="s">
        <v>45</v>
      </c>
      <c r="C45" s="11">
        <f>SUM(C40:C44)</f>
        <v>217534192.72</v>
      </c>
      <c r="D45" s="11">
        <f>SUM(D40:D44)</f>
        <v>212800416.57</v>
      </c>
      <c r="E45" s="8"/>
      <c r="F45" s="8"/>
    </row>
    <row r="46" spans="1:6" ht="12.75">
      <c r="A46" s="5"/>
      <c r="B46" s="6"/>
      <c r="C46" s="14"/>
      <c r="D46" s="14"/>
      <c r="E46" s="8"/>
      <c r="F46" s="8"/>
    </row>
    <row r="47" spans="1:6" ht="12.75">
      <c r="A47" s="59" t="s">
        <v>46</v>
      </c>
      <c r="B47" s="47" t="s">
        <v>47</v>
      </c>
      <c r="C47" s="17"/>
      <c r="D47" s="18"/>
      <c r="E47" s="6"/>
      <c r="F47" s="6"/>
    </row>
    <row r="48" spans="1:6" ht="12.75">
      <c r="A48" s="52">
        <v>50100</v>
      </c>
      <c r="B48" s="53" t="s">
        <v>48</v>
      </c>
      <c r="C48" s="7">
        <v>0</v>
      </c>
      <c r="D48" s="7">
        <v>0</v>
      </c>
      <c r="E48" s="8"/>
      <c r="F48" s="8"/>
    </row>
    <row r="49" spans="1:6" ht="12.75">
      <c r="A49" s="52">
        <v>50200</v>
      </c>
      <c r="B49" s="53" t="s">
        <v>49</v>
      </c>
      <c r="C49" s="7">
        <v>0</v>
      </c>
      <c r="D49" s="7">
        <v>0</v>
      </c>
      <c r="E49" s="8"/>
      <c r="F49" s="8"/>
    </row>
    <row r="50" spans="1:6" ht="12.75">
      <c r="A50" s="52">
        <v>50300</v>
      </c>
      <c r="B50" s="53" t="s">
        <v>50</v>
      </c>
      <c r="C50" s="7">
        <v>0</v>
      </c>
      <c r="D50" s="7">
        <v>0</v>
      </c>
      <c r="E50" s="8"/>
      <c r="F50" s="8"/>
    </row>
    <row r="51" spans="1:6" ht="12.75">
      <c r="A51" s="52">
        <v>50400</v>
      </c>
      <c r="B51" s="53" t="s">
        <v>51</v>
      </c>
      <c r="C51" s="7">
        <v>0</v>
      </c>
      <c r="D51" s="7">
        <v>0</v>
      </c>
      <c r="E51" s="8"/>
      <c r="F51" s="8"/>
    </row>
    <row r="52" spans="1:6" ht="15">
      <c r="A52" s="60">
        <v>50000</v>
      </c>
      <c r="B52" s="10" t="s">
        <v>52</v>
      </c>
      <c r="C52" s="11">
        <f>SUM(C48:C51)</f>
        <v>0</v>
      </c>
      <c r="D52" s="11">
        <f>SUM(D48:D51)</f>
        <v>0</v>
      </c>
      <c r="E52" s="8"/>
      <c r="F52" s="8"/>
    </row>
    <row r="53" spans="1:6" ht="12.75">
      <c r="A53" s="5"/>
      <c r="B53" s="6"/>
      <c r="C53" s="14"/>
      <c r="D53" s="14"/>
      <c r="E53" s="8"/>
      <c r="F53" s="8"/>
    </row>
    <row r="54" spans="1:6" ht="12.75">
      <c r="A54" s="59" t="s">
        <v>53</v>
      </c>
      <c r="B54" s="47" t="s">
        <v>54</v>
      </c>
      <c r="C54" s="17"/>
      <c r="D54" s="18"/>
      <c r="E54" s="6"/>
      <c r="F54" s="6"/>
    </row>
    <row r="55" spans="1:6" ht="12.75">
      <c r="A55" s="52">
        <v>60100</v>
      </c>
      <c r="B55" s="53" t="s">
        <v>48</v>
      </c>
      <c r="C55" s="7">
        <v>0</v>
      </c>
      <c r="D55" s="7">
        <v>0</v>
      </c>
      <c r="E55" s="8"/>
      <c r="F55" s="8"/>
    </row>
    <row r="56" spans="1:6" ht="12.75">
      <c r="A56" s="52">
        <v>60200</v>
      </c>
      <c r="B56" s="53" t="s">
        <v>49</v>
      </c>
      <c r="C56" s="7">
        <v>0</v>
      </c>
      <c r="D56" s="7">
        <v>0</v>
      </c>
      <c r="E56" s="8"/>
      <c r="F56" s="8"/>
    </row>
    <row r="57" spans="1:6" ht="12.75">
      <c r="A57" s="52">
        <v>60300</v>
      </c>
      <c r="B57" s="53" t="s">
        <v>50</v>
      </c>
      <c r="C57" s="7">
        <v>0</v>
      </c>
      <c r="D57" s="7">
        <v>0</v>
      </c>
      <c r="E57" s="8"/>
      <c r="F57" s="8"/>
    </row>
    <row r="58" spans="1:6" ht="12.75">
      <c r="A58" s="52">
        <v>60400</v>
      </c>
      <c r="B58" s="53" t="s">
        <v>51</v>
      </c>
      <c r="C58" s="7">
        <v>0</v>
      </c>
      <c r="D58" s="7">
        <v>0</v>
      </c>
      <c r="E58" s="8"/>
      <c r="F58" s="8"/>
    </row>
    <row r="59" spans="1:6" ht="15">
      <c r="A59" s="60">
        <v>60000</v>
      </c>
      <c r="B59" s="10" t="s">
        <v>55</v>
      </c>
      <c r="C59" s="11">
        <f>SUM(C55:C58)</f>
        <v>0</v>
      </c>
      <c r="D59" s="11">
        <f>SUM(D55:D58)</f>
        <v>0</v>
      </c>
      <c r="E59" s="8"/>
      <c r="F59" s="8"/>
    </row>
    <row r="60" spans="1:6" ht="12.75">
      <c r="A60" s="5"/>
      <c r="B60" s="6"/>
      <c r="C60" s="14"/>
      <c r="D60" s="14"/>
      <c r="E60" s="8"/>
      <c r="F60" s="8"/>
    </row>
    <row r="61" spans="1:6" ht="12.75">
      <c r="A61" s="59" t="s">
        <v>56</v>
      </c>
      <c r="B61" s="47" t="s">
        <v>57</v>
      </c>
      <c r="C61" s="17"/>
      <c r="D61" s="18"/>
      <c r="E61" s="6"/>
      <c r="F61" s="6"/>
    </row>
    <row r="62" spans="1:6" ht="12.75">
      <c r="A62" s="52">
        <v>70100</v>
      </c>
      <c r="B62" s="53" t="s">
        <v>58</v>
      </c>
      <c r="C62" s="7">
        <v>65000000</v>
      </c>
      <c r="D62" s="7">
        <v>0</v>
      </c>
      <c r="E62" s="8"/>
      <c r="F62" s="8"/>
    </row>
    <row r="63" spans="1:6" ht="15">
      <c r="A63" s="54">
        <v>70000</v>
      </c>
      <c r="B63" s="10" t="s">
        <v>59</v>
      </c>
      <c r="C63" s="11">
        <f>SUM(C62)</f>
        <v>65000000</v>
      </c>
      <c r="D63" s="11">
        <f>SUM(D62)</f>
        <v>0</v>
      </c>
      <c r="E63" s="8"/>
      <c r="F63" s="8"/>
    </row>
    <row r="64" spans="1:6" ht="12.75">
      <c r="A64" s="5"/>
      <c r="B64" s="6"/>
      <c r="C64" s="14"/>
      <c r="D64" s="14"/>
      <c r="E64" s="8"/>
      <c r="F64" s="8"/>
    </row>
    <row r="65" spans="1:6" ht="12.75">
      <c r="A65" s="59" t="s">
        <v>60</v>
      </c>
      <c r="B65" s="47" t="s">
        <v>61</v>
      </c>
      <c r="C65" s="17"/>
      <c r="D65" s="18"/>
      <c r="E65" s="6"/>
      <c r="F65" s="6"/>
    </row>
    <row r="66" spans="1:6" ht="12.75">
      <c r="A66" s="52">
        <v>90100</v>
      </c>
      <c r="B66" s="53" t="s">
        <v>62</v>
      </c>
      <c r="C66" s="7">
        <v>88452582.28</v>
      </c>
      <c r="D66" s="7">
        <v>88452582.28</v>
      </c>
      <c r="E66" s="8"/>
      <c r="F66" s="8"/>
    </row>
    <row r="67" spans="1:6" ht="12.75">
      <c r="A67" s="52">
        <v>90200</v>
      </c>
      <c r="B67" s="53" t="s">
        <v>63</v>
      </c>
      <c r="C67" s="7">
        <v>1775000</v>
      </c>
      <c r="D67" s="7">
        <v>1775000</v>
      </c>
      <c r="E67" s="8"/>
      <c r="F67" s="8"/>
    </row>
    <row r="68" spans="1:6" ht="15">
      <c r="A68" s="54">
        <v>90000</v>
      </c>
      <c r="B68" s="10" t="s">
        <v>64</v>
      </c>
      <c r="C68" s="11">
        <f>SUM(C66:C67)</f>
        <v>90227582.28</v>
      </c>
      <c r="D68" s="11">
        <f>SUM(D66:D67)</f>
        <v>90227582.28</v>
      </c>
      <c r="E68" s="8"/>
      <c r="F68" s="8"/>
    </row>
    <row r="69" spans="1:6" ht="23.25" customHeight="1">
      <c r="A69" s="9"/>
      <c r="B69" s="19" t="s">
        <v>65</v>
      </c>
      <c r="C69" s="20">
        <f>+C21+C29+C37+C45+C52+C59+C63+C68</f>
        <v>650799685.72</v>
      </c>
      <c r="D69" s="20">
        <f>+D21+D29+D37+D45+D52+D59+D63+D68</f>
        <v>514079490.40999997</v>
      </c>
      <c r="E69" s="21"/>
      <c r="F69" s="21"/>
    </row>
    <row r="70" spans="1:6" ht="23.25" customHeight="1">
      <c r="A70" s="9"/>
      <c r="B70" s="19" t="s">
        <v>3</v>
      </c>
      <c r="C70" s="20">
        <f>+C69+C9+C10+C11</f>
        <v>665179206.99</v>
      </c>
      <c r="D70" s="20">
        <f>+D69+D12</f>
        <v>587731300.73</v>
      </c>
      <c r="E70" s="21"/>
      <c r="F70" s="21"/>
    </row>
    <row r="71" spans="1:6" ht="12.75">
      <c r="A71" s="22"/>
      <c r="B71" s="22"/>
      <c r="C71" s="22"/>
      <c r="D71" s="22"/>
      <c r="E71" s="6"/>
      <c r="F71" s="6"/>
    </row>
  </sheetData>
  <sheetProtection/>
  <mergeCells count="3">
    <mergeCell ref="B2:D2"/>
    <mergeCell ref="A3:D3"/>
    <mergeCell ref="B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10" ht="36.75" customHeight="1">
      <c r="B1" s="80" t="s">
        <v>134</v>
      </c>
      <c r="C1" s="81"/>
      <c r="D1" s="81"/>
      <c r="E1" s="81"/>
      <c r="F1" s="81"/>
      <c r="G1" s="81"/>
      <c r="H1" s="81"/>
      <c r="I1" s="81"/>
      <c r="J1" s="81"/>
    </row>
    <row r="2" spans="2:6" ht="40.5" customHeight="1">
      <c r="B2" s="78"/>
      <c r="C2" s="82"/>
      <c r="D2" s="82"/>
      <c r="E2"/>
      <c r="F2"/>
    </row>
    <row r="3" spans="1:6" ht="12.75">
      <c r="A3" s="79" t="s">
        <v>6</v>
      </c>
      <c r="B3" s="79"/>
      <c r="C3" s="79"/>
      <c r="D3" s="79"/>
      <c r="E3"/>
      <c r="F3"/>
    </row>
    <row r="4" spans="5:6" ht="12.75">
      <c r="E4"/>
      <c r="F4"/>
    </row>
    <row r="5" ht="18.75">
      <c r="A5" s="3" t="s">
        <v>0</v>
      </c>
    </row>
    <row r="6" spans="1:3" ht="18.75">
      <c r="A6" s="3"/>
      <c r="B6" s="40" t="s">
        <v>131</v>
      </c>
      <c r="C6" s="41">
        <v>2023</v>
      </c>
    </row>
    <row r="8" spans="1:6" ht="24" customHeight="1">
      <c r="A8" s="42" t="s">
        <v>7</v>
      </c>
      <c r="B8" s="48" t="s">
        <v>9</v>
      </c>
      <c r="C8" s="44" t="s">
        <v>1</v>
      </c>
      <c r="D8" s="44" t="s">
        <v>2</v>
      </c>
      <c r="E8" s="4"/>
      <c r="F8" s="4"/>
    </row>
    <row r="9" spans="1:6" ht="12.75">
      <c r="A9" s="43"/>
      <c r="B9" s="47" t="s">
        <v>8</v>
      </c>
      <c r="C9" s="7">
        <v>30000</v>
      </c>
      <c r="D9" s="46"/>
      <c r="E9" s="6"/>
      <c r="F9" s="6"/>
    </row>
    <row r="10" spans="1:6" ht="12.75">
      <c r="A10" s="43"/>
      <c r="B10" s="49" t="s">
        <v>10</v>
      </c>
      <c r="C10" s="7">
        <v>0</v>
      </c>
      <c r="D10" s="46"/>
      <c r="E10" s="6"/>
      <c r="F10" s="6"/>
    </row>
    <row r="11" spans="1:6" ht="12.75">
      <c r="A11" s="43"/>
      <c r="B11" s="49" t="s">
        <v>11</v>
      </c>
      <c r="C11" s="7">
        <v>0</v>
      </c>
      <c r="D11" s="46"/>
      <c r="E11" s="6"/>
      <c r="F11" s="6"/>
    </row>
    <row r="12" spans="1:6" ht="12.75">
      <c r="A12" s="43"/>
      <c r="B12" s="49" t="s">
        <v>12</v>
      </c>
      <c r="C12" s="7"/>
      <c r="D12" s="7">
        <v>0</v>
      </c>
      <c r="E12" s="6"/>
      <c r="F12" s="6"/>
    </row>
    <row r="13" spans="1:6" ht="12.75">
      <c r="A13" s="43"/>
      <c r="B13" s="50"/>
      <c r="C13" s="7"/>
      <c r="D13" s="46"/>
      <c r="E13" s="6"/>
      <c r="F13" s="6"/>
    </row>
    <row r="14" spans="1:6" ht="12.75">
      <c r="A14" s="51" t="s">
        <v>13</v>
      </c>
      <c r="B14" s="49" t="s">
        <v>14</v>
      </c>
      <c r="C14" s="45"/>
      <c r="D14" s="46"/>
      <c r="E14" s="6"/>
      <c r="F14" s="6"/>
    </row>
    <row r="15" spans="1:6" ht="12.75">
      <c r="A15" s="52">
        <v>10101</v>
      </c>
      <c r="B15" s="53" t="s">
        <v>15</v>
      </c>
      <c r="C15" s="7">
        <v>111426568</v>
      </c>
      <c r="D15" s="7">
        <v>0</v>
      </c>
      <c r="E15" s="8"/>
      <c r="F15" s="8"/>
    </row>
    <row r="16" spans="1:6" ht="12.75">
      <c r="A16" s="52">
        <v>10102</v>
      </c>
      <c r="B16" s="53" t="s">
        <v>16</v>
      </c>
      <c r="C16" s="7">
        <v>0</v>
      </c>
      <c r="D16" s="7">
        <v>0</v>
      </c>
      <c r="E16" s="8"/>
      <c r="F16" s="8"/>
    </row>
    <row r="17" spans="1:6" ht="12.75">
      <c r="A17" s="52">
        <v>10103</v>
      </c>
      <c r="B17" s="53" t="s">
        <v>17</v>
      </c>
      <c r="C17" s="7">
        <v>0</v>
      </c>
      <c r="D17" s="7">
        <v>0</v>
      </c>
      <c r="E17" s="8"/>
      <c r="F17" s="8"/>
    </row>
    <row r="18" spans="1:6" ht="12.75">
      <c r="A18" s="52">
        <v>10104</v>
      </c>
      <c r="B18" s="53" t="s">
        <v>18</v>
      </c>
      <c r="C18" s="7">
        <v>0</v>
      </c>
      <c r="D18" s="7">
        <v>0</v>
      </c>
      <c r="E18" s="8"/>
      <c r="F18" s="8"/>
    </row>
    <row r="19" spans="1:6" ht="12.75">
      <c r="A19" s="52">
        <v>10301</v>
      </c>
      <c r="B19" s="53" t="s">
        <v>19</v>
      </c>
      <c r="C19" s="7">
        <v>29036669.45</v>
      </c>
      <c r="D19" s="7">
        <v>0</v>
      </c>
      <c r="E19" s="8"/>
      <c r="F19" s="8"/>
    </row>
    <row r="20" spans="1:6" ht="12.75">
      <c r="A20" s="52">
        <v>10302</v>
      </c>
      <c r="B20" s="53" t="s">
        <v>20</v>
      </c>
      <c r="C20" s="7">
        <v>0</v>
      </c>
      <c r="D20" s="7">
        <v>0</v>
      </c>
      <c r="E20" s="8"/>
      <c r="F20" s="8"/>
    </row>
    <row r="21" spans="1:6" ht="15">
      <c r="A21" s="60">
        <v>10000</v>
      </c>
      <c r="B21" s="10" t="s">
        <v>21</v>
      </c>
      <c r="C21" s="11">
        <f>SUM(C15:C20)</f>
        <v>140463237.45</v>
      </c>
      <c r="D21" s="11">
        <f>SUM(D15:D20)</f>
        <v>0</v>
      </c>
      <c r="E21" s="8"/>
      <c r="F21" s="8"/>
    </row>
    <row r="22" spans="1:6" ht="12.75">
      <c r="A22" s="5"/>
      <c r="B22" s="6"/>
      <c r="C22" s="14"/>
      <c r="D22" s="14"/>
      <c r="E22" s="8"/>
      <c r="F22" s="8"/>
    </row>
    <row r="23" spans="1:6" ht="12.75">
      <c r="A23" s="55" t="s">
        <v>22</v>
      </c>
      <c r="B23" s="49" t="s">
        <v>23</v>
      </c>
      <c r="C23" s="7"/>
      <c r="D23" s="46"/>
      <c r="E23" s="6"/>
      <c r="F23" s="6"/>
    </row>
    <row r="24" spans="1:6" ht="12.75">
      <c r="A24" s="52">
        <v>20101</v>
      </c>
      <c r="B24" s="53" t="s">
        <v>24</v>
      </c>
      <c r="C24" s="7">
        <v>28394278.14</v>
      </c>
      <c r="D24" s="7">
        <v>0</v>
      </c>
      <c r="E24" s="8"/>
      <c r="F24" s="8"/>
    </row>
    <row r="25" spans="1:6" ht="12.75">
      <c r="A25" s="57">
        <v>20102</v>
      </c>
      <c r="B25" s="56" t="s">
        <v>25</v>
      </c>
      <c r="C25" s="7">
        <v>1000</v>
      </c>
      <c r="D25" s="7">
        <v>0</v>
      </c>
      <c r="E25" s="8"/>
      <c r="F25" s="8"/>
    </row>
    <row r="26" spans="1:6" ht="12.75">
      <c r="A26" s="52">
        <v>20103</v>
      </c>
      <c r="B26" s="53" t="s">
        <v>26</v>
      </c>
      <c r="C26" s="7">
        <v>1000</v>
      </c>
      <c r="D26" s="7">
        <v>0</v>
      </c>
      <c r="E26" s="8"/>
      <c r="F26" s="8"/>
    </row>
    <row r="27" spans="1:6" ht="12.75">
      <c r="A27" s="52">
        <v>20104</v>
      </c>
      <c r="B27" s="53" t="s">
        <v>27</v>
      </c>
      <c r="C27" s="7">
        <v>1000</v>
      </c>
      <c r="D27" s="7">
        <v>0</v>
      </c>
      <c r="E27" s="8"/>
      <c r="F27" s="8"/>
    </row>
    <row r="28" spans="1:6" ht="12.75">
      <c r="A28" s="52">
        <v>20105</v>
      </c>
      <c r="B28" s="53" t="s">
        <v>28</v>
      </c>
      <c r="C28" s="7">
        <v>7109725.79</v>
      </c>
      <c r="D28" s="7">
        <v>0</v>
      </c>
      <c r="E28" s="8"/>
      <c r="F28" s="8"/>
    </row>
    <row r="29" spans="1:6" ht="15">
      <c r="A29" s="58">
        <v>20000</v>
      </c>
      <c r="B29" s="15" t="s">
        <v>29</v>
      </c>
      <c r="C29" s="16">
        <f>SUM(C24:C28)</f>
        <v>35507003.93</v>
      </c>
      <c r="D29" s="16">
        <f>SUM(D24:D28)</f>
        <v>0</v>
      </c>
      <c r="E29" s="8"/>
      <c r="F29" s="8"/>
    </row>
    <row r="30" spans="1:6" ht="12.75">
      <c r="A30" s="5"/>
      <c r="B30" s="6"/>
      <c r="C30" s="14"/>
      <c r="D30" s="14"/>
      <c r="E30" s="8"/>
      <c r="F30" s="8"/>
    </row>
    <row r="31" spans="1:6" ht="12.75">
      <c r="A31" s="59" t="s">
        <v>30</v>
      </c>
      <c r="B31" s="49" t="s">
        <v>31</v>
      </c>
      <c r="C31" s="7"/>
      <c r="D31" s="7"/>
      <c r="E31" s="8"/>
      <c r="F31" s="8"/>
    </row>
    <row r="32" spans="1:6" ht="12.75">
      <c r="A32" s="52">
        <v>30100</v>
      </c>
      <c r="B32" s="53" t="s">
        <v>32</v>
      </c>
      <c r="C32" s="7">
        <v>39297655.77</v>
      </c>
      <c r="D32" s="7">
        <v>0</v>
      </c>
      <c r="E32" s="8"/>
      <c r="F32" s="8"/>
    </row>
    <row r="33" spans="1:6" ht="12.75">
      <c r="A33" s="57">
        <v>30200</v>
      </c>
      <c r="B33" s="56" t="s">
        <v>33</v>
      </c>
      <c r="C33" s="7">
        <v>4926000</v>
      </c>
      <c r="D33" s="7">
        <v>0</v>
      </c>
      <c r="E33" s="8"/>
      <c r="F33" s="8"/>
    </row>
    <row r="34" spans="1:6" ht="12.75">
      <c r="A34" s="57">
        <v>30300</v>
      </c>
      <c r="B34" s="56" t="s">
        <v>34</v>
      </c>
      <c r="C34" s="7">
        <v>500000</v>
      </c>
      <c r="D34" s="7">
        <v>0</v>
      </c>
      <c r="E34" s="8"/>
      <c r="F34" s="8"/>
    </row>
    <row r="35" spans="1:6" ht="12.75">
      <c r="A35" s="57">
        <v>30400</v>
      </c>
      <c r="B35" s="56" t="s">
        <v>35</v>
      </c>
      <c r="C35" s="7">
        <v>0</v>
      </c>
      <c r="D35" s="7">
        <v>0</v>
      </c>
      <c r="E35" s="8"/>
      <c r="F35" s="8"/>
    </row>
    <row r="36" spans="1:6" ht="12.75">
      <c r="A36" s="52">
        <v>30500</v>
      </c>
      <c r="B36" s="53" t="s">
        <v>36</v>
      </c>
      <c r="C36" s="7">
        <v>5115258.6</v>
      </c>
      <c r="D36" s="7">
        <v>0</v>
      </c>
      <c r="E36" s="8"/>
      <c r="F36" s="8"/>
    </row>
    <row r="37" spans="1:6" ht="15">
      <c r="A37" s="60">
        <v>30000</v>
      </c>
      <c r="B37" s="10" t="s">
        <v>37</v>
      </c>
      <c r="C37" s="11">
        <f>SUM(C32:C36)</f>
        <v>49838914.370000005</v>
      </c>
      <c r="D37" s="11">
        <f>SUM(D32:D36)</f>
        <v>0</v>
      </c>
      <c r="E37" s="8"/>
      <c r="F37" s="8"/>
    </row>
    <row r="38" spans="1:6" ht="12.75">
      <c r="A38" s="12"/>
      <c r="B38" s="13"/>
      <c r="C38" s="14"/>
      <c r="D38" s="14"/>
      <c r="E38" s="8"/>
      <c r="F38" s="8"/>
    </row>
    <row r="39" spans="1:6" ht="12.75">
      <c r="A39" s="59" t="s">
        <v>38</v>
      </c>
      <c r="B39" s="47" t="s">
        <v>39</v>
      </c>
      <c r="C39" s="17"/>
      <c r="D39" s="18"/>
      <c r="E39" s="6"/>
      <c r="F39" s="6"/>
    </row>
    <row r="40" spans="1:6" ht="12.75">
      <c r="A40" s="52">
        <v>40100</v>
      </c>
      <c r="B40" s="53" t="s">
        <v>40</v>
      </c>
      <c r="C40" s="7">
        <v>510000</v>
      </c>
      <c r="D40" s="7">
        <v>0</v>
      </c>
      <c r="E40" s="8"/>
      <c r="F40" s="8"/>
    </row>
    <row r="41" spans="1:6" ht="12.75">
      <c r="A41" s="52">
        <v>40200</v>
      </c>
      <c r="B41" s="53" t="s">
        <v>41</v>
      </c>
      <c r="C41" s="7">
        <v>168094495.56</v>
      </c>
      <c r="D41" s="7">
        <v>0</v>
      </c>
      <c r="E41" s="8"/>
      <c r="F41" s="8"/>
    </row>
    <row r="42" spans="1:6" ht="12.75">
      <c r="A42" s="52">
        <v>40300</v>
      </c>
      <c r="B42" s="53" t="s">
        <v>42</v>
      </c>
      <c r="C42" s="7">
        <v>23670936.38</v>
      </c>
      <c r="D42" s="7">
        <v>0</v>
      </c>
      <c r="E42" s="8"/>
      <c r="F42" s="8"/>
    </row>
    <row r="43" spans="1:6" ht="12.75">
      <c r="A43" s="52">
        <v>40400</v>
      </c>
      <c r="B43" s="53" t="s">
        <v>43</v>
      </c>
      <c r="C43" s="7">
        <v>2041086</v>
      </c>
      <c r="D43" s="7">
        <v>0</v>
      </c>
      <c r="E43" s="8"/>
      <c r="F43" s="8"/>
    </row>
    <row r="44" spans="1:6" ht="12.75">
      <c r="A44" s="57">
        <v>40500</v>
      </c>
      <c r="B44" s="56" t="s">
        <v>44</v>
      </c>
      <c r="C44" s="7">
        <v>760000</v>
      </c>
      <c r="D44" s="7">
        <v>0</v>
      </c>
      <c r="E44" s="8"/>
      <c r="F44" s="8"/>
    </row>
    <row r="45" spans="1:6" ht="15">
      <c r="A45" s="60">
        <v>40000</v>
      </c>
      <c r="B45" s="10" t="s">
        <v>45</v>
      </c>
      <c r="C45" s="11">
        <f>SUM(C40:C44)</f>
        <v>195076517.94</v>
      </c>
      <c r="D45" s="11">
        <f>SUM(D40:D44)</f>
        <v>0</v>
      </c>
      <c r="E45" s="8"/>
      <c r="F45" s="8"/>
    </row>
    <row r="46" spans="1:6" ht="12.75">
      <c r="A46" s="5"/>
      <c r="B46" s="6"/>
      <c r="C46" s="14"/>
      <c r="D46" s="14"/>
      <c r="E46" s="8"/>
      <c r="F46" s="8"/>
    </row>
    <row r="47" spans="1:6" ht="12.75">
      <c r="A47" s="59" t="s">
        <v>46</v>
      </c>
      <c r="B47" s="47" t="s">
        <v>47</v>
      </c>
      <c r="C47" s="17"/>
      <c r="D47" s="18"/>
      <c r="E47" s="6"/>
      <c r="F47" s="6"/>
    </row>
    <row r="48" spans="1:6" ht="12.75">
      <c r="A48" s="52">
        <v>50100</v>
      </c>
      <c r="B48" s="53" t="s">
        <v>48</v>
      </c>
      <c r="C48" s="7">
        <v>0</v>
      </c>
      <c r="D48" s="7">
        <v>0</v>
      </c>
      <c r="E48" s="8"/>
      <c r="F48" s="8"/>
    </row>
    <row r="49" spans="1:6" ht="12.75">
      <c r="A49" s="52">
        <v>50200</v>
      </c>
      <c r="B49" s="53" t="s">
        <v>49</v>
      </c>
      <c r="C49" s="7">
        <v>0</v>
      </c>
      <c r="D49" s="7">
        <v>0</v>
      </c>
      <c r="E49" s="8"/>
      <c r="F49" s="8"/>
    </row>
    <row r="50" spans="1:6" ht="12.75">
      <c r="A50" s="52">
        <v>50300</v>
      </c>
      <c r="B50" s="53" t="s">
        <v>50</v>
      </c>
      <c r="C50" s="7">
        <v>0</v>
      </c>
      <c r="D50" s="7">
        <v>0</v>
      </c>
      <c r="E50" s="8"/>
      <c r="F50" s="8"/>
    </row>
    <row r="51" spans="1:6" ht="12.75">
      <c r="A51" s="52">
        <v>50400</v>
      </c>
      <c r="B51" s="53" t="s">
        <v>51</v>
      </c>
      <c r="C51" s="7">
        <v>0</v>
      </c>
      <c r="D51" s="7">
        <v>0</v>
      </c>
      <c r="E51" s="8"/>
      <c r="F51" s="8"/>
    </row>
    <row r="52" spans="1:6" ht="15">
      <c r="A52" s="60">
        <v>50000</v>
      </c>
      <c r="B52" s="10" t="s">
        <v>52</v>
      </c>
      <c r="C52" s="11">
        <f>SUM(C48:C51)</f>
        <v>0</v>
      </c>
      <c r="D52" s="11">
        <f>SUM(D48:D51)</f>
        <v>0</v>
      </c>
      <c r="E52" s="8"/>
      <c r="F52" s="8"/>
    </row>
    <row r="53" spans="1:6" ht="12.75">
      <c r="A53" s="5"/>
      <c r="B53" s="6"/>
      <c r="C53" s="14"/>
      <c r="D53" s="14"/>
      <c r="E53" s="8"/>
      <c r="F53" s="8"/>
    </row>
    <row r="54" spans="1:6" ht="12.75">
      <c r="A54" s="59" t="s">
        <v>53</v>
      </c>
      <c r="B54" s="47" t="s">
        <v>54</v>
      </c>
      <c r="C54" s="17"/>
      <c r="D54" s="18"/>
      <c r="E54" s="6"/>
      <c r="F54" s="6"/>
    </row>
    <row r="55" spans="1:6" ht="12.75">
      <c r="A55" s="52">
        <v>60100</v>
      </c>
      <c r="B55" s="53" t="s">
        <v>48</v>
      </c>
      <c r="C55" s="7">
        <v>0</v>
      </c>
      <c r="D55" s="7">
        <v>0</v>
      </c>
      <c r="E55" s="8"/>
      <c r="F55" s="8"/>
    </row>
    <row r="56" spans="1:6" ht="12.75">
      <c r="A56" s="52">
        <v>60200</v>
      </c>
      <c r="B56" s="53" t="s">
        <v>49</v>
      </c>
      <c r="C56" s="7">
        <v>0</v>
      </c>
      <c r="D56" s="7">
        <v>0</v>
      </c>
      <c r="E56" s="8"/>
      <c r="F56" s="8"/>
    </row>
    <row r="57" spans="1:6" ht="12.75">
      <c r="A57" s="52">
        <v>60300</v>
      </c>
      <c r="B57" s="53" t="s">
        <v>50</v>
      </c>
      <c r="C57" s="7">
        <v>0</v>
      </c>
      <c r="D57" s="7">
        <v>0</v>
      </c>
      <c r="E57" s="8"/>
      <c r="F57" s="8"/>
    </row>
    <row r="58" spans="1:6" ht="12.75">
      <c r="A58" s="52">
        <v>60400</v>
      </c>
      <c r="B58" s="53" t="s">
        <v>51</v>
      </c>
      <c r="C58" s="7">
        <v>0</v>
      </c>
      <c r="D58" s="7">
        <v>0</v>
      </c>
      <c r="E58" s="8"/>
      <c r="F58" s="8"/>
    </row>
    <row r="59" spans="1:6" ht="15">
      <c r="A59" s="60">
        <v>60000</v>
      </c>
      <c r="B59" s="10" t="s">
        <v>55</v>
      </c>
      <c r="C59" s="11">
        <f>SUM(C55:C58)</f>
        <v>0</v>
      </c>
      <c r="D59" s="11">
        <f>SUM(D55:D58)</f>
        <v>0</v>
      </c>
      <c r="E59" s="8"/>
      <c r="F59" s="8"/>
    </row>
    <row r="60" spans="1:6" ht="12.75">
      <c r="A60" s="5"/>
      <c r="B60" s="6"/>
      <c r="C60" s="14"/>
      <c r="D60" s="14"/>
      <c r="E60" s="8"/>
      <c r="F60" s="8"/>
    </row>
    <row r="61" spans="1:6" ht="12.75">
      <c r="A61" s="59" t="s">
        <v>56</v>
      </c>
      <c r="B61" s="47" t="s">
        <v>57</v>
      </c>
      <c r="C61" s="17"/>
      <c r="D61" s="18"/>
      <c r="E61" s="6"/>
      <c r="F61" s="6"/>
    </row>
    <row r="62" spans="1:6" ht="12.75">
      <c r="A62" s="52">
        <v>70100</v>
      </c>
      <c r="B62" s="53" t="s">
        <v>58</v>
      </c>
      <c r="C62" s="7">
        <v>65000000</v>
      </c>
      <c r="D62" s="7">
        <v>0</v>
      </c>
      <c r="E62" s="8"/>
      <c r="F62" s="8"/>
    </row>
    <row r="63" spans="1:6" ht="15">
      <c r="A63" s="54">
        <v>70000</v>
      </c>
      <c r="B63" s="10" t="s">
        <v>59</v>
      </c>
      <c r="C63" s="11">
        <f>SUM(C62)</f>
        <v>65000000</v>
      </c>
      <c r="D63" s="11">
        <f>SUM(D62)</f>
        <v>0</v>
      </c>
      <c r="E63" s="8"/>
      <c r="F63" s="8"/>
    </row>
    <row r="64" spans="1:6" ht="12.75">
      <c r="A64" s="5"/>
      <c r="B64" s="6"/>
      <c r="C64" s="14"/>
      <c r="D64" s="14"/>
      <c r="E64" s="8"/>
      <c r="F64" s="8"/>
    </row>
    <row r="65" spans="1:6" ht="12.75">
      <c r="A65" s="59" t="s">
        <v>60</v>
      </c>
      <c r="B65" s="47" t="s">
        <v>61</v>
      </c>
      <c r="C65" s="17"/>
      <c r="D65" s="18"/>
      <c r="E65" s="6"/>
      <c r="F65" s="6"/>
    </row>
    <row r="66" spans="1:6" ht="12.75">
      <c r="A66" s="52">
        <v>90100</v>
      </c>
      <c r="B66" s="53" t="s">
        <v>62</v>
      </c>
      <c r="C66" s="7">
        <v>80452582.28</v>
      </c>
      <c r="D66" s="7">
        <v>0</v>
      </c>
      <c r="E66" s="8"/>
      <c r="F66" s="8"/>
    </row>
    <row r="67" spans="1:6" ht="12.75">
      <c r="A67" s="52">
        <v>90200</v>
      </c>
      <c r="B67" s="53" t="s">
        <v>63</v>
      </c>
      <c r="C67" s="7">
        <v>1775000</v>
      </c>
      <c r="D67" s="7">
        <v>0</v>
      </c>
      <c r="E67" s="8"/>
      <c r="F67" s="8"/>
    </row>
    <row r="68" spans="1:6" ht="15">
      <c r="A68" s="54">
        <v>90000</v>
      </c>
      <c r="B68" s="10" t="s">
        <v>64</v>
      </c>
      <c r="C68" s="11">
        <f>SUM(C66:C67)</f>
        <v>82227582.28</v>
      </c>
      <c r="D68" s="11">
        <f>SUM(D66:D67)</f>
        <v>0</v>
      </c>
      <c r="E68" s="8"/>
      <c r="F68" s="8"/>
    </row>
    <row r="69" spans="1:6" ht="23.25" customHeight="1">
      <c r="A69" s="9"/>
      <c r="B69" s="19" t="s">
        <v>65</v>
      </c>
      <c r="C69" s="20">
        <f>+C21+C29+C37+C45+C52+C59+C63+C68</f>
        <v>568113255.97</v>
      </c>
      <c r="D69" s="20">
        <f>+D21+D29+D37+D45+D52+D59+D63+D68</f>
        <v>0</v>
      </c>
      <c r="E69" s="21"/>
      <c r="F69" s="21"/>
    </row>
    <row r="70" spans="1:6" ht="23.25" customHeight="1">
      <c r="A70" s="9"/>
      <c r="B70" s="19" t="s">
        <v>3</v>
      </c>
      <c r="C70" s="20">
        <f>+C69+C9+C10+C11</f>
        <v>568143255.97</v>
      </c>
      <c r="D70" s="20">
        <f>+D69+D12</f>
        <v>0</v>
      </c>
      <c r="E70" s="21"/>
      <c r="F70" s="21"/>
    </row>
    <row r="71" spans="1:6" ht="12.75">
      <c r="A71" s="22"/>
      <c r="B71" s="22"/>
      <c r="C71" s="22"/>
      <c r="D71" s="22"/>
      <c r="E71" s="6"/>
      <c r="F71" s="6"/>
    </row>
  </sheetData>
  <sheetProtection/>
  <mergeCells count="3">
    <mergeCell ref="B2:D2"/>
    <mergeCell ref="A3:D3"/>
    <mergeCell ref="B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10" ht="36.75" customHeight="1">
      <c r="B1" s="80" t="s">
        <v>134</v>
      </c>
      <c r="C1" s="81"/>
      <c r="D1" s="81"/>
      <c r="E1" s="81"/>
      <c r="F1" s="81"/>
      <c r="G1" s="81"/>
      <c r="H1" s="81"/>
      <c r="I1" s="81"/>
      <c r="J1" s="81"/>
    </row>
    <row r="2" spans="2:6" ht="40.5" customHeight="1">
      <c r="B2" s="78"/>
      <c r="C2" s="82"/>
      <c r="D2" s="82"/>
      <c r="E2"/>
      <c r="F2"/>
    </row>
    <row r="3" spans="1:6" ht="12.75">
      <c r="A3" s="79" t="s">
        <v>6</v>
      </c>
      <c r="B3" s="79"/>
      <c r="C3" s="79"/>
      <c r="D3" s="79"/>
      <c r="E3"/>
      <c r="F3"/>
    </row>
    <row r="4" spans="5:6" ht="12.75">
      <c r="E4"/>
      <c r="F4"/>
    </row>
    <row r="5" ht="18.75">
      <c r="A5" s="3" t="s">
        <v>0</v>
      </c>
    </row>
    <row r="6" spans="1:3" ht="18.75">
      <c r="A6" s="3"/>
      <c r="B6" s="40" t="s">
        <v>131</v>
      </c>
      <c r="C6" s="41">
        <v>2024</v>
      </c>
    </row>
    <row r="8" spans="1:6" ht="24" customHeight="1">
      <c r="A8" s="42" t="s">
        <v>7</v>
      </c>
      <c r="B8" s="48" t="s">
        <v>9</v>
      </c>
      <c r="C8" s="44" t="s">
        <v>1</v>
      </c>
      <c r="D8" s="44" t="s">
        <v>2</v>
      </c>
      <c r="E8" s="4"/>
      <c r="F8" s="4"/>
    </row>
    <row r="9" spans="1:6" ht="12.75">
      <c r="A9" s="43"/>
      <c r="B9" s="47" t="s">
        <v>8</v>
      </c>
      <c r="C9" s="7">
        <v>0</v>
      </c>
      <c r="D9" s="46"/>
      <c r="E9" s="6"/>
      <c r="F9" s="6"/>
    </row>
    <row r="10" spans="1:6" ht="12.75">
      <c r="A10" s="43"/>
      <c r="B10" s="49" t="s">
        <v>10</v>
      </c>
      <c r="C10" s="7">
        <v>0</v>
      </c>
      <c r="D10" s="46"/>
      <c r="E10" s="6"/>
      <c r="F10" s="6"/>
    </row>
    <row r="11" spans="1:6" ht="12.75">
      <c r="A11" s="43"/>
      <c r="B11" s="49" t="s">
        <v>11</v>
      </c>
      <c r="C11" s="7">
        <v>0</v>
      </c>
      <c r="D11" s="46"/>
      <c r="E11" s="6"/>
      <c r="F11" s="6"/>
    </row>
    <row r="12" spans="1:6" ht="12.75">
      <c r="A12" s="43"/>
      <c r="B12" s="49" t="s">
        <v>12</v>
      </c>
      <c r="C12" s="7"/>
      <c r="D12" s="7">
        <v>0</v>
      </c>
      <c r="E12" s="6"/>
      <c r="F12" s="6"/>
    </row>
    <row r="13" spans="1:6" ht="12.75">
      <c r="A13" s="43"/>
      <c r="B13" s="50"/>
      <c r="C13" s="7"/>
      <c r="D13" s="46"/>
      <c r="E13" s="6"/>
      <c r="F13" s="6"/>
    </row>
    <row r="14" spans="1:6" ht="12.75">
      <c r="A14" s="51" t="s">
        <v>13</v>
      </c>
      <c r="B14" s="49" t="s">
        <v>14</v>
      </c>
      <c r="C14" s="45"/>
      <c r="D14" s="46"/>
      <c r="E14" s="6"/>
      <c r="F14" s="6"/>
    </row>
    <row r="15" spans="1:6" ht="12.75">
      <c r="A15" s="52">
        <v>10101</v>
      </c>
      <c r="B15" s="53" t="s">
        <v>15</v>
      </c>
      <c r="C15" s="7">
        <v>110868197</v>
      </c>
      <c r="D15" s="7">
        <v>0</v>
      </c>
      <c r="E15" s="8"/>
      <c r="F15" s="8"/>
    </row>
    <row r="16" spans="1:6" ht="12.75">
      <c r="A16" s="52">
        <v>10102</v>
      </c>
      <c r="B16" s="53" t="s">
        <v>16</v>
      </c>
      <c r="C16" s="7">
        <v>0</v>
      </c>
      <c r="D16" s="7">
        <v>0</v>
      </c>
      <c r="E16" s="8"/>
      <c r="F16" s="8"/>
    </row>
    <row r="17" spans="1:6" ht="12.75">
      <c r="A17" s="52">
        <v>10103</v>
      </c>
      <c r="B17" s="53" t="s">
        <v>17</v>
      </c>
      <c r="C17" s="7">
        <v>0</v>
      </c>
      <c r="D17" s="7">
        <v>0</v>
      </c>
      <c r="E17" s="8"/>
      <c r="F17" s="8"/>
    </row>
    <row r="18" spans="1:6" ht="12.75">
      <c r="A18" s="52">
        <v>10104</v>
      </c>
      <c r="B18" s="53" t="s">
        <v>18</v>
      </c>
      <c r="C18" s="7">
        <v>0</v>
      </c>
      <c r="D18" s="7">
        <v>0</v>
      </c>
      <c r="E18" s="8"/>
      <c r="F18" s="8"/>
    </row>
    <row r="19" spans="1:6" ht="12.75">
      <c r="A19" s="52">
        <v>10301</v>
      </c>
      <c r="B19" s="53" t="s">
        <v>19</v>
      </c>
      <c r="C19" s="7">
        <v>29036669.45</v>
      </c>
      <c r="D19" s="7">
        <v>0</v>
      </c>
      <c r="E19" s="8"/>
      <c r="F19" s="8"/>
    </row>
    <row r="20" spans="1:6" ht="12.75">
      <c r="A20" s="52">
        <v>10302</v>
      </c>
      <c r="B20" s="53" t="s">
        <v>20</v>
      </c>
      <c r="C20" s="7">
        <v>0</v>
      </c>
      <c r="D20" s="7">
        <v>0</v>
      </c>
      <c r="E20" s="8"/>
      <c r="F20" s="8"/>
    </row>
    <row r="21" spans="1:6" ht="15">
      <c r="A21" s="60">
        <v>10000</v>
      </c>
      <c r="B21" s="10" t="s">
        <v>21</v>
      </c>
      <c r="C21" s="11">
        <f>SUM(C15:C20)</f>
        <v>139904866.45</v>
      </c>
      <c r="D21" s="11">
        <f>SUM(D15:D20)</f>
        <v>0</v>
      </c>
      <c r="E21" s="8"/>
      <c r="F21" s="8"/>
    </row>
    <row r="22" spans="1:6" ht="12.75">
      <c r="A22" s="5"/>
      <c r="B22" s="6"/>
      <c r="C22" s="14"/>
      <c r="D22" s="14"/>
      <c r="E22" s="8"/>
      <c r="F22" s="8"/>
    </row>
    <row r="23" spans="1:6" ht="12.75">
      <c r="A23" s="55" t="s">
        <v>22</v>
      </c>
      <c r="B23" s="49" t="s">
        <v>23</v>
      </c>
      <c r="C23" s="7"/>
      <c r="D23" s="46"/>
      <c r="E23" s="6"/>
      <c r="F23" s="6"/>
    </row>
    <row r="24" spans="1:6" ht="12.75">
      <c r="A24" s="52">
        <v>20101</v>
      </c>
      <c r="B24" s="53" t="s">
        <v>24</v>
      </c>
      <c r="C24" s="7">
        <v>22718543.35</v>
      </c>
      <c r="D24" s="7">
        <v>0</v>
      </c>
      <c r="E24" s="8"/>
      <c r="F24" s="8"/>
    </row>
    <row r="25" spans="1:6" ht="12.75">
      <c r="A25" s="57">
        <v>20102</v>
      </c>
      <c r="B25" s="56" t="s">
        <v>25</v>
      </c>
      <c r="C25" s="7">
        <v>1000</v>
      </c>
      <c r="D25" s="7">
        <v>0</v>
      </c>
      <c r="E25" s="8"/>
      <c r="F25" s="8"/>
    </row>
    <row r="26" spans="1:6" ht="12.75">
      <c r="A26" s="52">
        <v>20103</v>
      </c>
      <c r="B26" s="53" t="s">
        <v>26</v>
      </c>
      <c r="C26" s="7">
        <v>1000</v>
      </c>
      <c r="D26" s="7">
        <v>0</v>
      </c>
      <c r="E26" s="8"/>
      <c r="F26" s="8"/>
    </row>
    <row r="27" spans="1:6" ht="12.75">
      <c r="A27" s="52">
        <v>20104</v>
      </c>
      <c r="B27" s="53" t="s">
        <v>27</v>
      </c>
      <c r="C27" s="7">
        <v>1000</v>
      </c>
      <c r="D27" s="7">
        <v>0</v>
      </c>
      <c r="E27" s="8"/>
      <c r="F27" s="8"/>
    </row>
    <row r="28" spans="1:6" ht="12.75">
      <c r="A28" s="52">
        <v>20105</v>
      </c>
      <c r="B28" s="53" t="s">
        <v>28</v>
      </c>
      <c r="C28" s="7">
        <v>459986.86</v>
      </c>
      <c r="D28" s="7">
        <v>0</v>
      </c>
      <c r="E28" s="8"/>
      <c r="F28" s="8"/>
    </row>
    <row r="29" spans="1:6" ht="15">
      <c r="A29" s="58">
        <v>20000</v>
      </c>
      <c r="B29" s="15" t="s">
        <v>29</v>
      </c>
      <c r="C29" s="16">
        <f>SUM(C24:C28)</f>
        <v>23181530.21</v>
      </c>
      <c r="D29" s="16">
        <f>SUM(D24:D28)</f>
        <v>0</v>
      </c>
      <c r="E29" s="8"/>
      <c r="F29" s="8"/>
    </row>
    <row r="30" spans="1:6" ht="12.75">
      <c r="A30" s="5"/>
      <c r="B30" s="6"/>
      <c r="C30" s="14"/>
      <c r="D30" s="14"/>
      <c r="E30" s="8"/>
      <c r="F30" s="8"/>
    </row>
    <row r="31" spans="1:6" ht="12.75">
      <c r="A31" s="59" t="s">
        <v>30</v>
      </c>
      <c r="B31" s="49" t="s">
        <v>31</v>
      </c>
      <c r="C31" s="7"/>
      <c r="D31" s="7"/>
      <c r="E31" s="8"/>
      <c r="F31" s="8"/>
    </row>
    <row r="32" spans="1:6" ht="12.75">
      <c r="A32" s="52">
        <v>30100</v>
      </c>
      <c r="B32" s="53" t="s">
        <v>32</v>
      </c>
      <c r="C32" s="7">
        <v>37397155.77</v>
      </c>
      <c r="D32" s="7">
        <v>0</v>
      </c>
      <c r="E32" s="8"/>
      <c r="F32" s="8"/>
    </row>
    <row r="33" spans="1:6" ht="12.75">
      <c r="A33" s="57">
        <v>30200</v>
      </c>
      <c r="B33" s="56" t="s">
        <v>33</v>
      </c>
      <c r="C33" s="7">
        <v>4926000</v>
      </c>
      <c r="D33" s="7">
        <v>0</v>
      </c>
      <c r="E33" s="8"/>
      <c r="F33" s="8"/>
    </row>
    <row r="34" spans="1:6" ht="12.75">
      <c r="A34" s="57">
        <v>30300</v>
      </c>
      <c r="B34" s="56" t="s">
        <v>34</v>
      </c>
      <c r="C34" s="7">
        <v>500000</v>
      </c>
      <c r="D34" s="7">
        <v>0</v>
      </c>
      <c r="E34" s="8"/>
      <c r="F34" s="8"/>
    </row>
    <row r="35" spans="1:6" ht="12.75">
      <c r="A35" s="57">
        <v>30400</v>
      </c>
      <c r="B35" s="56" t="s">
        <v>35</v>
      </c>
      <c r="C35" s="7">
        <v>0</v>
      </c>
      <c r="D35" s="7">
        <v>0</v>
      </c>
      <c r="E35" s="8"/>
      <c r="F35" s="8"/>
    </row>
    <row r="36" spans="1:6" ht="12.75">
      <c r="A36" s="52">
        <v>30500</v>
      </c>
      <c r="B36" s="53" t="s">
        <v>36</v>
      </c>
      <c r="C36" s="7">
        <v>5110934.67</v>
      </c>
      <c r="D36" s="7">
        <v>0</v>
      </c>
      <c r="E36" s="8"/>
      <c r="F36" s="8"/>
    </row>
    <row r="37" spans="1:6" ht="15">
      <c r="A37" s="60">
        <v>30000</v>
      </c>
      <c r="B37" s="10" t="s">
        <v>37</v>
      </c>
      <c r="C37" s="11">
        <f>SUM(C32:C36)</f>
        <v>47934090.440000005</v>
      </c>
      <c r="D37" s="11">
        <f>SUM(D32:D36)</f>
        <v>0</v>
      </c>
      <c r="E37" s="8"/>
      <c r="F37" s="8"/>
    </row>
    <row r="38" spans="1:6" ht="12.75">
      <c r="A38" s="12"/>
      <c r="B38" s="13"/>
      <c r="C38" s="14"/>
      <c r="D38" s="14"/>
      <c r="E38" s="8"/>
      <c r="F38" s="8"/>
    </row>
    <row r="39" spans="1:6" ht="12.75">
      <c r="A39" s="59" t="s">
        <v>38</v>
      </c>
      <c r="B39" s="47" t="s">
        <v>39</v>
      </c>
      <c r="C39" s="17"/>
      <c r="D39" s="18"/>
      <c r="E39" s="6"/>
      <c r="F39" s="6"/>
    </row>
    <row r="40" spans="1:6" ht="12.75">
      <c r="A40" s="52">
        <v>40100</v>
      </c>
      <c r="B40" s="53" t="s">
        <v>40</v>
      </c>
      <c r="C40" s="7">
        <v>510000</v>
      </c>
      <c r="D40" s="7">
        <v>0</v>
      </c>
      <c r="E40" s="8"/>
      <c r="F40" s="8"/>
    </row>
    <row r="41" spans="1:6" ht="12.75">
      <c r="A41" s="52">
        <v>40200</v>
      </c>
      <c r="B41" s="53" t="s">
        <v>41</v>
      </c>
      <c r="C41" s="7">
        <v>90209870</v>
      </c>
      <c r="D41" s="7">
        <v>0</v>
      </c>
      <c r="E41" s="8"/>
      <c r="F41" s="8"/>
    </row>
    <row r="42" spans="1:6" ht="12.75">
      <c r="A42" s="52">
        <v>40300</v>
      </c>
      <c r="B42" s="53" t="s">
        <v>42</v>
      </c>
      <c r="C42" s="7">
        <v>14858110.8</v>
      </c>
      <c r="D42" s="7">
        <v>0</v>
      </c>
      <c r="E42" s="8"/>
      <c r="F42" s="8"/>
    </row>
    <row r="43" spans="1:6" ht="12.75">
      <c r="A43" s="52">
        <v>40400</v>
      </c>
      <c r="B43" s="53" t="s">
        <v>43</v>
      </c>
      <c r="C43" s="7">
        <v>5441086</v>
      </c>
      <c r="D43" s="7">
        <v>0</v>
      </c>
      <c r="E43" s="8"/>
      <c r="F43" s="8"/>
    </row>
    <row r="44" spans="1:6" ht="12.75">
      <c r="A44" s="57">
        <v>40500</v>
      </c>
      <c r="B44" s="56" t="s">
        <v>44</v>
      </c>
      <c r="C44" s="7">
        <v>760000</v>
      </c>
      <c r="D44" s="7">
        <v>0</v>
      </c>
      <c r="E44" s="8"/>
      <c r="F44" s="8"/>
    </row>
    <row r="45" spans="1:6" ht="15">
      <c r="A45" s="60">
        <v>40000</v>
      </c>
      <c r="B45" s="10" t="s">
        <v>45</v>
      </c>
      <c r="C45" s="11">
        <f>SUM(C40:C44)</f>
        <v>111779066.8</v>
      </c>
      <c r="D45" s="11">
        <f>SUM(D40:D44)</f>
        <v>0</v>
      </c>
      <c r="E45" s="8"/>
      <c r="F45" s="8"/>
    </row>
    <row r="46" spans="1:6" ht="12.75">
      <c r="A46" s="5"/>
      <c r="B46" s="6"/>
      <c r="C46" s="14"/>
      <c r="D46" s="14"/>
      <c r="E46" s="8"/>
      <c r="F46" s="8"/>
    </row>
    <row r="47" spans="1:6" ht="12.75">
      <c r="A47" s="59" t="s">
        <v>46</v>
      </c>
      <c r="B47" s="47" t="s">
        <v>47</v>
      </c>
      <c r="C47" s="17"/>
      <c r="D47" s="18"/>
      <c r="E47" s="6"/>
      <c r="F47" s="6"/>
    </row>
    <row r="48" spans="1:6" ht="12.75">
      <c r="A48" s="52">
        <v>50100</v>
      </c>
      <c r="B48" s="53" t="s">
        <v>48</v>
      </c>
      <c r="C48" s="7">
        <v>0</v>
      </c>
      <c r="D48" s="7">
        <v>0</v>
      </c>
      <c r="E48" s="8"/>
      <c r="F48" s="8"/>
    </row>
    <row r="49" spans="1:6" ht="12.75">
      <c r="A49" s="52">
        <v>50200</v>
      </c>
      <c r="B49" s="53" t="s">
        <v>49</v>
      </c>
      <c r="C49" s="7">
        <v>0</v>
      </c>
      <c r="D49" s="7">
        <v>0</v>
      </c>
      <c r="E49" s="8"/>
      <c r="F49" s="8"/>
    </row>
    <row r="50" spans="1:6" ht="12.75">
      <c r="A50" s="52">
        <v>50300</v>
      </c>
      <c r="B50" s="53" t="s">
        <v>50</v>
      </c>
      <c r="C50" s="7">
        <v>0</v>
      </c>
      <c r="D50" s="7">
        <v>0</v>
      </c>
      <c r="E50" s="8"/>
      <c r="F50" s="8"/>
    </row>
    <row r="51" spans="1:6" ht="12.75">
      <c r="A51" s="52">
        <v>50400</v>
      </c>
      <c r="B51" s="53" t="s">
        <v>51</v>
      </c>
      <c r="C51" s="7">
        <v>0</v>
      </c>
      <c r="D51" s="7">
        <v>0</v>
      </c>
      <c r="E51" s="8"/>
      <c r="F51" s="8"/>
    </row>
    <row r="52" spans="1:6" ht="15">
      <c r="A52" s="60">
        <v>50000</v>
      </c>
      <c r="B52" s="10" t="s">
        <v>52</v>
      </c>
      <c r="C52" s="11">
        <f>SUM(C48:C51)</f>
        <v>0</v>
      </c>
      <c r="D52" s="11">
        <f>SUM(D48:D51)</f>
        <v>0</v>
      </c>
      <c r="E52" s="8"/>
      <c r="F52" s="8"/>
    </row>
    <row r="53" spans="1:6" ht="12.75">
      <c r="A53" s="5"/>
      <c r="B53" s="6"/>
      <c r="C53" s="14"/>
      <c r="D53" s="14"/>
      <c r="E53" s="8"/>
      <c r="F53" s="8"/>
    </row>
    <row r="54" spans="1:6" ht="12.75">
      <c r="A54" s="59" t="s">
        <v>53</v>
      </c>
      <c r="B54" s="47" t="s">
        <v>54</v>
      </c>
      <c r="C54" s="17"/>
      <c r="D54" s="18"/>
      <c r="E54" s="6"/>
      <c r="F54" s="6"/>
    </row>
    <row r="55" spans="1:6" ht="12.75">
      <c r="A55" s="52">
        <v>60100</v>
      </c>
      <c r="B55" s="53" t="s">
        <v>48</v>
      </c>
      <c r="C55" s="7">
        <v>0</v>
      </c>
      <c r="D55" s="7">
        <v>0</v>
      </c>
      <c r="E55" s="8"/>
      <c r="F55" s="8"/>
    </row>
    <row r="56" spans="1:6" ht="12.75">
      <c r="A56" s="52">
        <v>60200</v>
      </c>
      <c r="B56" s="53" t="s">
        <v>49</v>
      </c>
      <c r="C56" s="7">
        <v>0</v>
      </c>
      <c r="D56" s="7">
        <v>0</v>
      </c>
      <c r="E56" s="8"/>
      <c r="F56" s="8"/>
    </row>
    <row r="57" spans="1:6" ht="12.75">
      <c r="A57" s="52">
        <v>60300</v>
      </c>
      <c r="B57" s="53" t="s">
        <v>50</v>
      </c>
      <c r="C57" s="7">
        <v>0</v>
      </c>
      <c r="D57" s="7">
        <v>0</v>
      </c>
      <c r="E57" s="8"/>
      <c r="F57" s="8"/>
    </row>
    <row r="58" spans="1:6" ht="12.75">
      <c r="A58" s="52">
        <v>60400</v>
      </c>
      <c r="B58" s="53" t="s">
        <v>51</v>
      </c>
      <c r="C58" s="7">
        <v>0</v>
      </c>
      <c r="D58" s="7">
        <v>0</v>
      </c>
      <c r="E58" s="8"/>
      <c r="F58" s="8"/>
    </row>
    <row r="59" spans="1:6" ht="15">
      <c r="A59" s="60">
        <v>60000</v>
      </c>
      <c r="B59" s="10" t="s">
        <v>55</v>
      </c>
      <c r="C59" s="11">
        <f>SUM(C55:C58)</f>
        <v>0</v>
      </c>
      <c r="D59" s="11">
        <f>SUM(D55:D58)</f>
        <v>0</v>
      </c>
      <c r="E59" s="8"/>
      <c r="F59" s="8"/>
    </row>
    <row r="60" spans="1:6" ht="12.75">
      <c r="A60" s="5"/>
      <c r="B60" s="6"/>
      <c r="C60" s="14"/>
      <c r="D60" s="14"/>
      <c r="E60" s="8"/>
      <c r="F60" s="8"/>
    </row>
    <row r="61" spans="1:6" ht="12.75">
      <c r="A61" s="59" t="s">
        <v>56</v>
      </c>
      <c r="B61" s="47" t="s">
        <v>57</v>
      </c>
      <c r="C61" s="17"/>
      <c r="D61" s="18"/>
      <c r="E61" s="6"/>
      <c r="F61" s="6"/>
    </row>
    <row r="62" spans="1:6" ht="12.75">
      <c r="A62" s="52">
        <v>70100</v>
      </c>
      <c r="B62" s="53" t="s">
        <v>58</v>
      </c>
      <c r="C62" s="7">
        <v>0</v>
      </c>
      <c r="D62" s="7">
        <v>0</v>
      </c>
      <c r="E62" s="8"/>
      <c r="F62" s="8"/>
    </row>
    <row r="63" spans="1:6" ht="15">
      <c r="A63" s="54">
        <v>70000</v>
      </c>
      <c r="B63" s="10" t="s">
        <v>59</v>
      </c>
      <c r="C63" s="11">
        <f>SUM(C62)</f>
        <v>0</v>
      </c>
      <c r="D63" s="11">
        <f>SUM(D62)</f>
        <v>0</v>
      </c>
      <c r="E63" s="8"/>
      <c r="F63" s="8"/>
    </row>
    <row r="64" spans="1:6" ht="12.75">
      <c r="A64" s="5"/>
      <c r="B64" s="6"/>
      <c r="C64" s="14"/>
      <c r="D64" s="14"/>
      <c r="E64" s="8"/>
      <c r="F64" s="8"/>
    </row>
    <row r="65" spans="1:6" ht="12.75">
      <c r="A65" s="59" t="s">
        <v>60</v>
      </c>
      <c r="B65" s="47" t="s">
        <v>61</v>
      </c>
      <c r="C65" s="17"/>
      <c r="D65" s="18"/>
      <c r="E65" s="6"/>
      <c r="F65" s="6"/>
    </row>
    <row r="66" spans="1:6" ht="12.75">
      <c r="A66" s="52">
        <v>90100</v>
      </c>
      <c r="B66" s="53" t="s">
        <v>62</v>
      </c>
      <c r="C66" s="7">
        <v>80452582.28</v>
      </c>
      <c r="D66" s="7">
        <v>0</v>
      </c>
      <c r="E66" s="8"/>
      <c r="F66" s="8"/>
    </row>
    <row r="67" spans="1:6" ht="12.75">
      <c r="A67" s="52">
        <v>90200</v>
      </c>
      <c r="B67" s="53" t="s">
        <v>63</v>
      </c>
      <c r="C67" s="7">
        <v>1775000</v>
      </c>
      <c r="D67" s="7">
        <v>0</v>
      </c>
      <c r="E67" s="8"/>
      <c r="F67" s="8"/>
    </row>
    <row r="68" spans="1:6" ht="15">
      <c r="A68" s="54">
        <v>90000</v>
      </c>
      <c r="B68" s="10" t="s">
        <v>64</v>
      </c>
      <c r="C68" s="11">
        <f>SUM(C66:C67)</f>
        <v>82227582.28</v>
      </c>
      <c r="D68" s="11">
        <f>SUM(D66:D67)</f>
        <v>0</v>
      </c>
      <c r="E68" s="8"/>
      <c r="F68" s="8"/>
    </row>
    <row r="69" spans="1:6" ht="23.25" customHeight="1">
      <c r="A69" s="9"/>
      <c r="B69" s="19" t="s">
        <v>65</v>
      </c>
      <c r="C69" s="20">
        <f>+C21+C29+C37+C45+C52+C59+C63+C68</f>
        <v>405027136.17999995</v>
      </c>
      <c r="D69" s="20">
        <f>+D21+D29+D37+D45+D52+D59+D63+D68</f>
        <v>0</v>
      </c>
      <c r="E69" s="21"/>
      <c r="F69" s="21"/>
    </row>
    <row r="70" spans="1:6" ht="23.25" customHeight="1">
      <c r="A70" s="9"/>
      <c r="B70" s="19" t="s">
        <v>3</v>
      </c>
      <c r="C70" s="20">
        <f>+C69+C9+C10+C11</f>
        <v>405027136.17999995</v>
      </c>
      <c r="D70" s="20">
        <f>+D69+D12</f>
        <v>0</v>
      </c>
      <c r="E70" s="21"/>
      <c r="F70" s="21"/>
    </row>
    <row r="71" spans="1:6" ht="12.75">
      <c r="A71" s="22"/>
      <c r="B71" s="22"/>
      <c r="C71" s="22"/>
      <c r="D71" s="22"/>
      <c r="E71" s="6"/>
      <c r="F71" s="6"/>
    </row>
  </sheetData>
  <sheetProtection/>
  <mergeCells count="3">
    <mergeCell ref="B2:D2"/>
    <mergeCell ref="A3:D3"/>
    <mergeCell ref="B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BW59"/>
  <sheetViews>
    <sheetView showGridLines="0" workbookViewId="0" topLeftCell="BM37">
      <selection activeCell="BU69" sqref="BU69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0" t="s">
        <v>134</v>
      </c>
      <c r="C1" s="81"/>
      <c r="D1" s="81"/>
      <c r="E1" s="81"/>
      <c r="F1" s="81"/>
      <c r="G1" s="81"/>
      <c r="H1" s="81"/>
      <c r="I1" s="81"/>
      <c r="J1" s="81"/>
    </row>
    <row r="3" spans="3:6" ht="12.75">
      <c r="C3" s="79" t="s">
        <v>6</v>
      </c>
      <c r="D3" s="79"/>
      <c r="E3" s="79"/>
      <c r="F3" s="79"/>
    </row>
    <row r="4" ht="18.75">
      <c r="B4" s="3" t="s">
        <v>132</v>
      </c>
    </row>
    <row r="5" spans="2:7" ht="18.75">
      <c r="B5" s="40"/>
      <c r="C5" s="40" t="s">
        <v>131</v>
      </c>
      <c r="D5" s="3">
        <v>2022</v>
      </c>
      <c r="G5" s="3"/>
    </row>
    <row r="6" spans="2:7" ht="18.75">
      <c r="B6" s="3"/>
      <c r="G6" s="3"/>
    </row>
    <row r="7" spans="1:75" ht="12.75" customHeight="1">
      <c r="A7" s="76"/>
      <c r="B7" s="105" t="s">
        <v>66</v>
      </c>
      <c r="C7" s="85">
        <v>1</v>
      </c>
      <c r="D7" s="86"/>
      <c r="E7" s="87"/>
      <c r="F7" s="85">
        <v>2</v>
      </c>
      <c r="G7" s="86"/>
      <c r="H7" s="87"/>
      <c r="I7" s="85">
        <v>3</v>
      </c>
      <c r="J7" s="86"/>
      <c r="K7" s="87"/>
      <c r="L7" s="85">
        <v>4</v>
      </c>
      <c r="M7" s="86"/>
      <c r="N7" s="87"/>
      <c r="O7" s="85">
        <v>5</v>
      </c>
      <c r="P7" s="86"/>
      <c r="Q7" s="87"/>
      <c r="R7" s="85">
        <v>6</v>
      </c>
      <c r="S7" s="86"/>
      <c r="T7" s="87"/>
      <c r="U7" s="85">
        <v>7</v>
      </c>
      <c r="V7" s="86"/>
      <c r="W7" s="87"/>
      <c r="X7" s="85">
        <v>8</v>
      </c>
      <c r="Y7" s="86"/>
      <c r="Z7" s="87"/>
      <c r="AA7" s="85">
        <v>9</v>
      </c>
      <c r="AB7" s="86"/>
      <c r="AC7" s="87"/>
      <c r="AD7" s="85">
        <v>10</v>
      </c>
      <c r="AE7" s="86"/>
      <c r="AF7" s="87"/>
      <c r="AG7" s="86">
        <v>11</v>
      </c>
      <c r="AH7" s="86"/>
      <c r="AI7" s="87"/>
      <c r="AJ7" s="85">
        <v>12</v>
      </c>
      <c r="AK7" s="86"/>
      <c r="AL7" s="87"/>
      <c r="AM7" s="85">
        <v>13</v>
      </c>
      <c r="AN7" s="86"/>
      <c r="AO7" s="87"/>
      <c r="AP7" s="85">
        <v>14</v>
      </c>
      <c r="AQ7" s="86"/>
      <c r="AR7" s="87"/>
      <c r="AS7" s="85">
        <v>15</v>
      </c>
      <c r="AT7" s="86"/>
      <c r="AU7" s="87"/>
      <c r="AV7" s="86">
        <v>16</v>
      </c>
      <c r="AW7" s="86"/>
      <c r="AX7" s="87"/>
      <c r="AY7" s="85">
        <v>17</v>
      </c>
      <c r="AZ7" s="86"/>
      <c r="BA7" s="87"/>
      <c r="BB7" s="85">
        <v>18</v>
      </c>
      <c r="BC7" s="86"/>
      <c r="BD7" s="87"/>
      <c r="BE7" s="85">
        <v>19</v>
      </c>
      <c r="BF7" s="86"/>
      <c r="BG7" s="87"/>
      <c r="BH7" s="85">
        <v>20</v>
      </c>
      <c r="BI7" s="86"/>
      <c r="BJ7" s="87"/>
      <c r="BK7" s="86">
        <v>50</v>
      </c>
      <c r="BL7" s="86"/>
      <c r="BM7" s="87"/>
      <c r="BN7" s="85">
        <v>60</v>
      </c>
      <c r="BO7" s="86"/>
      <c r="BP7" s="87"/>
      <c r="BQ7" s="85">
        <v>99</v>
      </c>
      <c r="BR7" s="86"/>
      <c r="BS7" s="86"/>
      <c r="BT7" s="88" t="s">
        <v>129</v>
      </c>
      <c r="BU7" s="90" t="s">
        <v>130</v>
      </c>
      <c r="BV7" s="91"/>
      <c r="BW7" s="92"/>
    </row>
    <row r="8" spans="1:75" s="23" customFormat="1" ht="58.5" customHeight="1">
      <c r="A8" s="24"/>
      <c r="B8" s="106"/>
      <c r="C8" s="91" t="s">
        <v>67</v>
      </c>
      <c r="D8" s="91"/>
      <c r="E8" s="96"/>
      <c r="F8" s="97" t="s">
        <v>68</v>
      </c>
      <c r="G8" s="96"/>
      <c r="H8" s="98"/>
      <c r="I8" s="103" t="s">
        <v>69</v>
      </c>
      <c r="J8" s="104"/>
      <c r="K8" s="101"/>
      <c r="L8" s="99" t="s">
        <v>70</v>
      </c>
      <c r="M8" s="100"/>
      <c r="N8" s="101"/>
      <c r="O8" s="99" t="s">
        <v>71</v>
      </c>
      <c r="P8" s="100"/>
      <c r="Q8" s="101"/>
      <c r="R8" s="91" t="s">
        <v>133</v>
      </c>
      <c r="S8" s="91"/>
      <c r="T8" s="96"/>
      <c r="U8" s="97" t="s">
        <v>112</v>
      </c>
      <c r="V8" s="96"/>
      <c r="W8" s="98"/>
      <c r="X8" s="103" t="s">
        <v>113</v>
      </c>
      <c r="Y8" s="104"/>
      <c r="Z8" s="101"/>
      <c r="AA8" s="99" t="s">
        <v>114</v>
      </c>
      <c r="AB8" s="100"/>
      <c r="AC8" s="101"/>
      <c r="AD8" s="99" t="s">
        <v>115</v>
      </c>
      <c r="AE8" s="100"/>
      <c r="AF8" s="101"/>
      <c r="AG8" s="91" t="s">
        <v>116</v>
      </c>
      <c r="AH8" s="91"/>
      <c r="AI8" s="96"/>
      <c r="AJ8" s="97" t="s">
        <v>117</v>
      </c>
      <c r="AK8" s="96"/>
      <c r="AL8" s="98"/>
      <c r="AM8" s="103" t="s">
        <v>118</v>
      </c>
      <c r="AN8" s="104"/>
      <c r="AO8" s="101"/>
      <c r="AP8" s="99" t="s">
        <v>119</v>
      </c>
      <c r="AQ8" s="100"/>
      <c r="AR8" s="101"/>
      <c r="AS8" s="99" t="s">
        <v>120</v>
      </c>
      <c r="AT8" s="100"/>
      <c r="AU8" s="101"/>
      <c r="AV8" s="91" t="s">
        <v>121</v>
      </c>
      <c r="AW8" s="91"/>
      <c r="AX8" s="96"/>
      <c r="AY8" s="97" t="s">
        <v>122</v>
      </c>
      <c r="AZ8" s="96"/>
      <c r="BA8" s="98"/>
      <c r="BB8" s="103" t="s">
        <v>123</v>
      </c>
      <c r="BC8" s="104"/>
      <c r="BD8" s="101"/>
      <c r="BE8" s="99" t="s">
        <v>124</v>
      </c>
      <c r="BF8" s="100"/>
      <c r="BG8" s="101"/>
      <c r="BH8" s="99" t="s">
        <v>125</v>
      </c>
      <c r="BI8" s="100"/>
      <c r="BJ8" s="101"/>
      <c r="BK8" s="91" t="s">
        <v>126</v>
      </c>
      <c r="BL8" s="91"/>
      <c r="BM8" s="96"/>
      <c r="BN8" s="97" t="s">
        <v>127</v>
      </c>
      <c r="BO8" s="96"/>
      <c r="BP8" s="98"/>
      <c r="BQ8" s="103" t="s">
        <v>128</v>
      </c>
      <c r="BR8" s="104"/>
      <c r="BS8" s="100"/>
      <c r="BT8" s="89"/>
      <c r="BU8" s="93"/>
      <c r="BV8" s="94"/>
      <c r="BW8" s="95"/>
    </row>
    <row r="9" spans="1:75" s="23" customFormat="1" ht="11.25" customHeight="1">
      <c r="A9" s="24"/>
      <c r="B9" s="61"/>
      <c r="C9" s="83" t="s">
        <v>4</v>
      </c>
      <c r="D9" s="84"/>
      <c r="E9" s="62" t="s">
        <v>5</v>
      </c>
      <c r="F9" s="83" t="s">
        <v>4</v>
      </c>
      <c r="G9" s="84"/>
      <c r="H9" s="69" t="s">
        <v>5</v>
      </c>
      <c r="I9" s="83" t="s">
        <v>4</v>
      </c>
      <c r="J9" s="84"/>
      <c r="K9" s="25" t="s">
        <v>5</v>
      </c>
      <c r="L9" s="83" t="s">
        <v>4</v>
      </c>
      <c r="M9" s="84"/>
      <c r="N9" s="25" t="s">
        <v>5</v>
      </c>
      <c r="O9" s="83" t="s">
        <v>4</v>
      </c>
      <c r="P9" s="84"/>
      <c r="Q9" s="25" t="s">
        <v>5</v>
      </c>
      <c r="R9" s="102" t="s">
        <v>4</v>
      </c>
      <c r="S9" s="84"/>
      <c r="T9" s="62" t="s">
        <v>5</v>
      </c>
      <c r="U9" s="83" t="s">
        <v>4</v>
      </c>
      <c r="V9" s="84"/>
      <c r="W9" s="69" t="s">
        <v>5</v>
      </c>
      <c r="X9" s="83" t="s">
        <v>4</v>
      </c>
      <c r="Y9" s="84"/>
      <c r="Z9" s="25" t="s">
        <v>5</v>
      </c>
      <c r="AA9" s="83" t="s">
        <v>4</v>
      </c>
      <c r="AB9" s="84"/>
      <c r="AC9" s="25" t="s">
        <v>5</v>
      </c>
      <c r="AD9" s="83" t="s">
        <v>4</v>
      </c>
      <c r="AE9" s="84"/>
      <c r="AF9" s="25" t="s">
        <v>5</v>
      </c>
      <c r="AG9" s="102" t="s">
        <v>4</v>
      </c>
      <c r="AH9" s="84"/>
      <c r="AI9" s="62" t="s">
        <v>5</v>
      </c>
      <c r="AJ9" s="83" t="s">
        <v>4</v>
      </c>
      <c r="AK9" s="84"/>
      <c r="AL9" s="69" t="s">
        <v>5</v>
      </c>
      <c r="AM9" s="83" t="s">
        <v>4</v>
      </c>
      <c r="AN9" s="84"/>
      <c r="AO9" s="25" t="s">
        <v>5</v>
      </c>
      <c r="AP9" s="83" t="s">
        <v>4</v>
      </c>
      <c r="AQ9" s="84"/>
      <c r="AR9" s="25" t="s">
        <v>5</v>
      </c>
      <c r="AS9" s="83" t="s">
        <v>4</v>
      </c>
      <c r="AT9" s="84"/>
      <c r="AU9" s="25" t="s">
        <v>5</v>
      </c>
      <c r="AV9" s="102" t="s">
        <v>4</v>
      </c>
      <c r="AW9" s="84"/>
      <c r="AX9" s="62" t="s">
        <v>5</v>
      </c>
      <c r="AY9" s="83" t="s">
        <v>4</v>
      </c>
      <c r="AZ9" s="84"/>
      <c r="BA9" s="69" t="s">
        <v>5</v>
      </c>
      <c r="BB9" s="83" t="s">
        <v>4</v>
      </c>
      <c r="BC9" s="84"/>
      <c r="BD9" s="25" t="s">
        <v>5</v>
      </c>
      <c r="BE9" s="83" t="s">
        <v>4</v>
      </c>
      <c r="BF9" s="84"/>
      <c r="BG9" s="25" t="s">
        <v>5</v>
      </c>
      <c r="BH9" s="83" t="s">
        <v>4</v>
      </c>
      <c r="BI9" s="84"/>
      <c r="BJ9" s="25" t="s">
        <v>5</v>
      </c>
      <c r="BK9" s="102" t="s">
        <v>4</v>
      </c>
      <c r="BL9" s="84"/>
      <c r="BM9" s="62" t="s">
        <v>5</v>
      </c>
      <c r="BN9" s="83" t="s">
        <v>4</v>
      </c>
      <c r="BO9" s="84"/>
      <c r="BP9" s="69" t="s">
        <v>5</v>
      </c>
      <c r="BQ9" s="83" t="s">
        <v>4</v>
      </c>
      <c r="BR9" s="84"/>
      <c r="BS9" s="25" t="s">
        <v>5</v>
      </c>
      <c r="BT9" s="77" t="s">
        <v>4</v>
      </c>
      <c r="BU9" s="83" t="s">
        <v>4</v>
      </c>
      <c r="BV9" s="84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30998711.49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17855936.03</v>
      </c>
      <c r="D15" s="30">
        <v>0</v>
      </c>
      <c r="E15" s="30">
        <v>17816083</v>
      </c>
      <c r="F15" s="30">
        <v>0</v>
      </c>
      <c r="G15" s="30">
        <v>0</v>
      </c>
      <c r="H15" s="30">
        <v>0</v>
      </c>
      <c r="I15" s="30">
        <v>5894229.5</v>
      </c>
      <c r="J15" s="30">
        <v>0</v>
      </c>
      <c r="K15" s="30">
        <v>5887050.24</v>
      </c>
      <c r="L15" s="30">
        <v>1154311.98</v>
      </c>
      <c r="M15" s="30">
        <v>0</v>
      </c>
      <c r="N15" s="30">
        <v>1154311.98</v>
      </c>
      <c r="O15" s="30">
        <v>695801.32</v>
      </c>
      <c r="P15" s="30">
        <v>0</v>
      </c>
      <c r="Q15" s="30">
        <v>695801.32</v>
      </c>
      <c r="R15" s="30">
        <v>160136.23</v>
      </c>
      <c r="S15" s="30">
        <v>0</v>
      </c>
      <c r="T15" s="30">
        <v>160136.23</v>
      </c>
      <c r="U15" s="30">
        <v>254199.6</v>
      </c>
      <c r="V15" s="30">
        <v>0</v>
      </c>
      <c r="W15" s="30">
        <v>254199.6</v>
      </c>
      <c r="X15" s="30">
        <v>1418742.22</v>
      </c>
      <c r="Y15" s="30">
        <v>0</v>
      </c>
      <c r="Z15" s="30">
        <v>1418742.22</v>
      </c>
      <c r="AA15" s="30">
        <v>2239373.04</v>
      </c>
      <c r="AB15" s="30">
        <v>0</v>
      </c>
      <c r="AC15" s="30">
        <v>2239373.04</v>
      </c>
      <c r="AD15" s="30">
        <v>205216.83</v>
      </c>
      <c r="AE15" s="30">
        <v>0</v>
      </c>
      <c r="AF15" s="30">
        <v>205216.83</v>
      </c>
      <c r="AG15" s="30">
        <v>88223.66</v>
      </c>
      <c r="AH15" s="30">
        <v>0</v>
      </c>
      <c r="AI15" s="30">
        <v>88223.66</v>
      </c>
      <c r="AJ15" s="30">
        <v>2472879.32</v>
      </c>
      <c r="AK15" s="30">
        <v>0</v>
      </c>
      <c r="AL15" s="30">
        <v>2472879.32</v>
      </c>
      <c r="AM15" s="30">
        <v>0</v>
      </c>
      <c r="AN15" s="30">
        <v>0</v>
      </c>
      <c r="AO15" s="30">
        <v>0</v>
      </c>
      <c r="AP15" s="30">
        <v>884140.71</v>
      </c>
      <c r="AQ15" s="30">
        <v>0</v>
      </c>
      <c r="AR15" s="30">
        <v>884140.71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33323190.44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33276158.150000002</v>
      </c>
    </row>
    <row r="16" spans="1:75" ht="15">
      <c r="A16" s="27">
        <f>A15+1</f>
        <v>102</v>
      </c>
      <c r="B16" s="29" t="s">
        <v>76</v>
      </c>
      <c r="C16" s="30">
        <v>1376599.06</v>
      </c>
      <c r="D16" s="30">
        <v>0</v>
      </c>
      <c r="E16" s="30">
        <v>1322250.44</v>
      </c>
      <c r="F16" s="30">
        <v>0</v>
      </c>
      <c r="G16" s="30">
        <v>0</v>
      </c>
      <c r="H16" s="30">
        <v>0</v>
      </c>
      <c r="I16" s="30">
        <v>333908.21</v>
      </c>
      <c r="J16" s="30">
        <v>0</v>
      </c>
      <c r="K16" s="30">
        <v>333908.21</v>
      </c>
      <c r="L16" s="30">
        <v>74075.05</v>
      </c>
      <c r="M16" s="30">
        <v>0</v>
      </c>
      <c r="N16" s="30">
        <v>72525.05</v>
      </c>
      <c r="O16" s="30">
        <v>890.86</v>
      </c>
      <c r="P16" s="30">
        <v>0</v>
      </c>
      <c r="Q16" s="30">
        <v>890.86</v>
      </c>
      <c r="R16" s="30">
        <v>3854.82</v>
      </c>
      <c r="S16" s="30">
        <v>0</v>
      </c>
      <c r="T16" s="30">
        <v>3654.82</v>
      </c>
      <c r="U16" s="30">
        <v>11590</v>
      </c>
      <c r="V16" s="30">
        <v>0</v>
      </c>
      <c r="W16" s="30">
        <v>11590</v>
      </c>
      <c r="X16" s="30">
        <v>85405.65</v>
      </c>
      <c r="Y16" s="30">
        <v>0</v>
      </c>
      <c r="Z16" s="30">
        <v>83905.65</v>
      </c>
      <c r="AA16" s="30">
        <v>81043.34</v>
      </c>
      <c r="AB16" s="30">
        <v>0</v>
      </c>
      <c r="AC16" s="30">
        <v>81043.34</v>
      </c>
      <c r="AD16" s="30">
        <v>16622.89</v>
      </c>
      <c r="AE16" s="30">
        <v>0</v>
      </c>
      <c r="AF16" s="30">
        <v>13622.89</v>
      </c>
      <c r="AG16" s="30">
        <v>966.61</v>
      </c>
      <c r="AH16" s="30">
        <v>0</v>
      </c>
      <c r="AI16" s="30">
        <v>966.61</v>
      </c>
      <c r="AJ16" s="30">
        <v>150585.2</v>
      </c>
      <c r="AK16" s="30">
        <v>0</v>
      </c>
      <c r="AL16" s="30">
        <v>150585.2</v>
      </c>
      <c r="AM16" s="30">
        <v>0</v>
      </c>
      <c r="AN16" s="30">
        <v>0</v>
      </c>
      <c r="AO16" s="30">
        <v>0</v>
      </c>
      <c r="AP16" s="30">
        <v>56429.82</v>
      </c>
      <c r="AQ16" s="30">
        <v>0</v>
      </c>
      <c r="AR16" s="30">
        <v>56429.82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2191971.5100000002</v>
      </c>
      <c r="BV16" s="31">
        <f t="shared" si="0"/>
        <v>0</v>
      </c>
      <c r="BW16" s="31">
        <f t="shared" si="0"/>
        <v>2131372.89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16492664.08</v>
      </c>
      <c r="D17" s="30">
        <v>0</v>
      </c>
      <c r="E17" s="30">
        <v>15079798.77</v>
      </c>
      <c r="F17" s="30">
        <v>0</v>
      </c>
      <c r="G17" s="30">
        <v>0</v>
      </c>
      <c r="H17" s="30">
        <v>0</v>
      </c>
      <c r="I17" s="30">
        <v>1401654.9</v>
      </c>
      <c r="J17" s="30">
        <v>0</v>
      </c>
      <c r="K17" s="30">
        <v>1017899.08</v>
      </c>
      <c r="L17" s="30">
        <v>4193768.5</v>
      </c>
      <c r="M17" s="30">
        <v>0</v>
      </c>
      <c r="N17" s="30">
        <v>4193568.5</v>
      </c>
      <c r="O17" s="30">
        <v>2817263.75</v>
      </c>
      <c r="P17" s="30">
        <v>0</v>
      </c>
      <c r="Q17" s="30">
        <v>2810563.75</v>
      </c>
      <c r="R17" s="30">
        <v>482500</v>
      </c>
      <c r="S17" s="30">
        <v>0</v>
      </c>
      <c r="T17" s="30">
        <v>472500</v>
      </c>
      <c r="U17" s="30">
        <v>171100</v>
      </c>
      <c r="V17" s="30">
        <v>0</v>
      </c>
      <c r="W17" s="30">
        <v>164300</v>
      </c>
      <c r="X17" s="30">
        <v>311248.57</v>
      </c>
      <c r="Y17" s="30">
        <v>0</v>
      </c>
      <c r="Z17" s="30">
        <v>240248.57</v>
      </c>
      <c r="AA17" s="30">
        <v>55540797.03</v>
      </c>
      <c r="AB17" s="30">
        <v>0</v>
      </c>
      <c r="AC17" s="30">
        <v>55540707.03</v>
      </c>
      <c r="AD17" s="30">
        <v>3076000</v>
      </c>
      <c r="AE17" s="30">
        <v>0</v>
      </c>
      <c r="AF17" s="30">
        <v>3076000</v>
      </c>
      <c r="AG17" s="30">
        <v>174000</v>
      </c>
      <c r="AH17" s="30">
        <v>0</v>
      </c>
      <c r="AI17" s="30">
        <v>174000</v>
      </c>
      <c r="AJ17" s="30">
        <v>38916570.45</v>
      </c>
      <c r="AK17" s="30">
        <v>0</v>
      </c>
      <c r="AL17" s="30">
        <v>38775219.58</v>
      </c>
      <c r="AM17" s="30">
        <v>0</v>
      </c>
      <c r="AN17" s="30">
        <v>0</v>
      </c>
      <c r="AO17" s="30">
        <v>0</v>
      </c>
      <c r="AP17" s="30">
        <v>66500</v>
      </c>
      <c r="AQ17" s="30">
        <v>0</v>
      </c>
      <c r="AR17" s="30">
        <v>66500</v>
      </c>
      <c r="AS17" s="30">
        <v>0</v>
      </c>
      <c r="AT17" s="30">
        <v>0</v>
      </c>
      <c r="AU17" s="30">
        <v>0</v>
      </c>
      <c r="AV17" s="30">
        <v>1000</v>
      </c>
      <c r="AW17" s="30">
        <v>0</v>
      </c>
      <c r="AX17" s="30">
        <v>1000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123645067.28</v>
      </c>
      <c r="BV17" s="31">
        <f t="shared" si="0"/>
        <v>0</v>
      </c>
      <c r="BW17" s="31">
        <f t="shared" si="0"/>
        <v>121612305.28</v>
      </c>
    </row>
    <row r="18" spans="1:75" ht="15">
      <c r="A18" s="27">
        <f t="shared" si="2"/>
        <v>104</v>
      </c>
      <c r="B18" s="29" t="s">
        <v>23</v>
      </c>
      <c r="C18" s="30">
        <v>45992.88</v>
      </c>
      <c r="D18" s="30">
        <v>0</v>
      </c>
      <c r="E18" s="30">
        <v>44642.88</v>
      </c>
      <c r="F18" s="30">
        <v>0</v>
      </c>
      <c r="G18" s="30">
        <v>0</v>
      </c>
      <c r="H18" s="30">
        <v>0</v>
      </c>
      <c r="I18" s="30">
        <v>11000</v>
      </c>
      <c r="J18" s="30">
        <v>0</v>
      </c>
      <c r="K18" s="30">
        <v>11000</v>
      </c>
      <c r="L18" s="30">
        <v>1258368</v>
      </c>
      <c r="M18" s="30">
        <v>0</v>
      </c>
      <c r="N18" s="30">
        <v>1018368</v>
      </c>
      <c r="O18" s="30">
        <v>0</v>
      </c>
      <c r="P18" s="30">
        <v>0</v>
      </c>
      <c r="Q18" s="30">
        <v>0</v>
      </c>
      <c r="R18" s="30">
        <v>3000</v>
      </c>
      <c r="S18" s="30">
        <v>0</v>
      </c>
      <c r="T18" s="30">
        <v>3000</v>
      </c>
      <c r="U18" s="30">
        <v>500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12254752</v>
      </c>
      <c r="AB18" s="30">
        <v>0</v>
      </c>
      <c r="AC18" s="30">
        <v>9573752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4687456.65</v>
      </c>
      <c r="AK18" s="30">
        <v>0</v>
      </c>
      <c r="AL18" s="30">
        <v>4687456.65</v>
      </c>
      <c r="AM18" s="30">
        <v>0</v>
      </c>
      <c r="AN18" s="30">
        <v>0</v>
      </c>
      <c r="AO18" s="30">
        <v>0</v>
      </c>
      <c r="AP18" s="30">
        <v>2000</v>
      </c>
      <c r="AQ18" s="30">
        <v>0</v>
      </c>
      <c r="AR18" s="30">
        <v>2000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18263069.53</v>
      </c>
      <c r="BV18" s="31">
        <f t="shared" si="0"/>
        <v>0</v>
      </c>
      <c r="BW18" s="31">
        <f t="shared" si="0"/>
        <v>15340219.53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50000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22336</v>
      </c>
      <c r="AB21" s="30">
        <v>0</v>
      </c>
      <c r="AC21" s="30">
        <v>22336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12497491.09</v>
      </c>
      <c r="BL21" s="30">
        <v>0</v>
      </c>
      <c r="BM21" s="30">
        <v>12497491.09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12569827.09</v>
      </c>
      <c r="BV21" s="31">
        <f t="shared" si="0"/>
        <v>0</v>
      </c>
      <c r="BW21" s="31">
        <f t="shared" si="0"/>
        <v>12569827.09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679482.48</v>
      </c>
      <c r="D23" s="30">
        <v>0</v>
      </c>
      <c r="E23" s="30">
        <v>676604.25</v>
      </c>
      <c r="F23" s="30">
        <v>0</v>
      </c>
      <c r="G23" s="30">
        <v>0</v>
      </c>
      <c r="H23" s="30">
        <v>0</v>
      </c>
      <c r="I23" s="30">
        <v>20000</v>
      </c>
      <c r="J23" s="30">
        <v>0</v>
      </c>
      <c r="K23" s="30">
        <v>20000</v>
      </c>
      <c r="L23" s="30">
        <v>4000</v>
      </c>
      <c r="M23" s="30">
        <v>0</v>
      </c>
      <c r="N23" s="30">
        <v>4000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300</v>
      </c>
      <c r="V23" s="30">
        <v>0</v>
      </c>
      <c r="W23" s="30">
        <v>0</v>
      </c>
      <c r="X23" s="30">
        <v>10000</v>
      </c>
      <c r="Y23" s="30">
        <v>0</v>
      </c>
      <c r="Z23" s="30">
        <v>10000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1000</v>
      </c>
      <c r="AK23" s="30">
        <v>0</v>
      </c>
      <c r="AL23" s="30">
        <v>1000</v>
      </c>
      <c r="AM23" s="30">
        <v>0</v>
      </c>
      <c r="AN23" s="30">
        <v>0</v>
      </c>
      <c r="AO23" s="30">
        <v>0</v>
      </c>
      <c r="AP23" s="30">
        <v>1000</v>
      </c>
      <c r="AQ23" s="30">
        <v>0</v>
      </c>
      <c r="AR23" s="30">
        <v>1000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715782.48</v>
      </c>
      <c r="BV23" s="31">
        <f t="shared" si="0"/>
        <v>0</v>
      </c>
      <c r="BW23" s="31">
        <f t="shared" si="0"/>
        <v>712604.25</v>
      </c>
    </row>
    <row r="24" spans="1:75" ht="15">
      <c r="A24" s="27">
        <f t="shared" si="2"/>
        <v>110</v>
      </c>
      <c r="B24" s="29" t="s">
        <v>83</v>
      </c>
      <c r="C24" s="30">
        <v>5708433.43</v>
      </c>
      <c r="D24" s="30">
        <v>0</v>
      </c>
      <c r="E24" s="30">
        <v>6259457.72</v>
      </c>
      <c r="F24" s="30">
        <v>0</v>
      </c>
      <c r="G24" s="30">
        <v>0</v>
      </c>
      <c r="H24" s="30">
        <v>0</v>
      </c>
      <c r="I24" s="30">
        <v>36600</v>
      </c>
      <c r="J24" s="30">
        <v>0</v>
      </c>
      <c r="K24" s="30">
        <v>35600</v>
      </c>
      <c r="L24" s="30">
        <v>12000</v>
      </c>
      <c r="M24" s="30">
        <v>0</v>
      </c>
      <c r="N24" s="30">
        <v>10000</v>
      </c>
      <c r="O24" s="30">
        <v>23050</v>
      </c>
      <c r="P24" s="30">
        <v>0</v>
      </c>
      <c r="Q24" s="30">
        <v>15000</v>
      </c>
      <c r="R24" s="30">
        <v>15000</v>
      </c>
      <c r="S24" s="30">
        <v>0</v>
      </c>
      <c r="T24" s="30">
        <v>15000</v>
      </c>
      <c r="U24" s="30">
        <v>0</v>
      </c>
      <c r="V24" s="30">
        <v>0</v>
      </c>
      <c r="W24" s="30">
        <v>0</v>
      </c>
      <c r="X24" s="30">
        <v>20000</v>
      </c>
      <c r="Y24" s="30">
        <v>0</v>
      </c>
      <c r="Z24" s="30">
        <v>20000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132194.82</v>
      </c>
      <c r="AK24" s="30">
        <v>30000</v>
      </c>
      <c r="AL24" s="30">
        <v>102194.82</v>
      </c>
      <c r="AM24" s="30">
        <v>0</v>
      </c>
      <c r="AN24" s="30">
        <v>0</v>
      </c>
      <c r="AO24" s="30">
        <v>0</v>
      </c>
      <c r="AP24" s="30">
        <v>1870</v>
      </c>
      <c r="AQ24" s="30">
        <v>0</v>
      </c>
      <c r="AR24" s="30">
        <v>1870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51007555.33</v>
      </c>
      <c r="BI24" s="30">
        <v>0</v>
      </c>
      <c r="BJ24" s="30">
        <v>769000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56956703.58</v>
      </c>
      <c r="BV24" s="31">
        <f t="shared" si="0"/>
        <v>30000</v>
      </c>
      <c r="BW24" s="31">
        <f t="shared" si="0"/>
        <v>7228122.54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42209107.96</v>
      </c>
      <c r="D25" s="33">
        <f t="shared" si="3"/>
        <v>0</v>
      </c>
      <c r="E25" s="33">
        <f t="shared" si="3"/>
        <v>41248837.06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7697392.609999999</v>
      </c>
      <c r="J25" s="33">
        <f t="shared" si="3"/>
        <v>0</v>
      </c>
      <c r="K25" s="33">
        <f t="shared" si="3"/>
        <v>7305457.53</v>
      </c>
      <c r="L25" s="33">
        <f t="shared" si="3"/>
        <v>6696523.53</v>
      </c>
      <c r="M25" s="33">
        <f t="shared" si="3"/>
        <v>0</v>
      </c>
      <c r="N25" s="33">
        <f t="shared" si="3"/>
        <v>6452773.53</v>
      </c>
      <c r="O25" s="33">
        <f t="shared" si="3"/>
        <v>3537005.9299999997</v>
      </c>
      <c r="P25" s="33">
        <f t="shared" si="3"/>
        <v>0</v>
      </c>
      <c r="Q25" s="33">
        <f t="shared" si="3"/>
        <v>3522255.9299999997</v>
      </c>
      <c r="R25" s="33">
        <f t="shared" si="3"/>
        <v>664491.05</v>
      </c>
      <c r="S25" s="33">
        <f t="shared" si="3"/>
        <v>0</v>
      </c>
      <c r="T25" s="33">
        <f t="shared" si="3"/>
        <v>654291.05</v>
      </c>
      <c r="U25" s="33">
        <f t="shared" si="3"/>
        <v>437689.6</v>
      </c>
      <c r="V25" s="33">
        <f t="shared" si="3"/>
        <v>0</v>
      </c>
      <c r="W25" s="33">
        <f t="shared" si="3"/>
        <v>430089.6</v>
      </c>
      <c r="X25" s="33">
        <f t="shared" si="3"/>
        <v>1845396.44</v>
      </c>
      <c r="Y25" s="33">
        <f t="shared" si="3"/>
        <v>0</v>
      </c>
      <c r="Z25" s="33">
        <f t="shared" si="3"/>
        <v>1772896.44</v>
      </c>
      <c r="AA25" s="33">
        <f t="shared" si="3"/>
        <v>70138301.41</v>
      </c>
      <c r="AB25" s="33">
        <f t="shared" si="3"/>
        <v>0</v>
      </c>
      <c r="AC25" s="33">
        <f t="shared" si="3"/>
        <v>67457211.41</v>
      </c>
      <c r="AD25" s="33">
        <f t="shared" si="3"/>
        <v>3297839.7199999997</v>
      </c>
      <c r="AE25" s="33">
        <f t="shared" si="3"/>
        <v>0</v>
      </c>
      <c r="AF25" s="33">
        <f t="shared" si="3"/>
        <v>3294839.7199999997</v>
      </c>
      <c r="AG25" s="33">
        <f t="shared" si="3"/>
        <v>263190.27</v>
      </c>
      <c r="AH25" s="33">
        <f t="shared" si="3"/>
        <v>0</v>
      </c>
      <c r="AI25" s="33">
        <f t="shared" si="3"/>
        <v>263190.27</v>
      </c>
      <c r="AJ25" s="33">
        <f t="shared" si="3"/>
        <v>46360686.440000005</v>
      </c>
      <c r="AK25" s="33">
        <f t="shared" si="3"/>
        <v>30000</v>
      </c>
      <c r="AL25" s="33">
        <f t="shared" si="3"/>
        <v>46189335.57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1011940.5299999999</v>
      </c>
      <c r="AQ25" s="33">
        <f t="shared" si="3"/>
        <v>0</v>
      </c>
      <c r="AR25" s="33">
        <f t="shared" si="3"/>
        <v>1011940.5299999999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1000</v>
      </c>
      <c r="AW25" s="33">
        <f t="shared" si="3"/>
        <v>0</v>
      </c>
      <c r="AX25" s="33">
        <f t="shared" si="3"/>
        <v>1000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51007555.33</v>
      </c>
      <c r="BI25" s="33">
        <f t="shared" si="3"/>
        <v>0</v>
      </c>
      <c r="BJ25" s="33">
        <f t="shared" si="3"/>
        <v>769000</v>
      </c>
      <c r="BK25" s="33">
        <f t="shared" si="3"/>
        <v>12497491.09</v>
      </c>
      <c r="BL25" s="33">
        <f t="shared" si="3"/>
        <v>0</v>
      </c>
      <c r="BM25" s="33">
        <f t="shared" si="3"/>
        <v>12497491.09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247665611.91000003</v>
      </c>
      <c r="BV25" s="33">
        <f t="shared" si="4"/>
        <v>30000</v>
      </c>
      <c r="BW25" s="33">
        <f t="shared" si="4"/>
        <v>192870609.73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35542371.26</v>
      </c>
      <c r="D29" s="30">
        <v>0</v>
      </c>
      <c r="E29" s="30">
        <v>35442432</v>
      </c>
      <c r="F29" s="30">
        <v>0</v>
      </c>
      <c r="G29" s="30">
        <v>0</v>
      </c>
      <c r="H29" s="30">
        <v>0</v>
      </c>
      <c r="I29" s="30">
        <v>755841.34</v>
      </c>
      <c r="J29" s="30">
        <v>0</v>
      </c>
      <c r="K29" s="30">
        <v>755821.34</v>
      </c>
      <c r="L29" s="30">
        <v>8449958.08</v>
      </c>
      <c r="M29" s="30">
        <v>0</v>
      </c>
      <c r="N29" s="30">
        <v>8449958.08</v>
      </c>
      <c r="O29" s="30">
        <v>6951245.52</v>
      </c>
      <c r="P29" s="30">
        <v>0</v>
      </c>
      <c r="Q29" s="30">
        <v>6685943.19</v>
      </c>
      <c r="R29" s="30">
        <v>7198294.5</v>
      </c>
      <c r="S29" s="30">
        <v>0</v>
      </c>
      <c r="T29" s="30">
        <v>7104677.87</v>
      </c>
      <c r="U29" s="30">
        <v>243223.29</v>
      </c>
      <c r="V29" s="30">
        <v>0</v>
      </c>
      <c r="W29" s="30">
        <v>135210.05</v>
      </c>
      <c r="X29" s="30">
        <v>28187609.97</v>
      </c>
      <c r="Y29" s="30">
        <v>0</v>
      </c>
      <c r="Z29" s="30">
        <v>28131750.41</v>
      </c>
      <c r="AA29" s="30">
        <v>53893116.79</v>
      </c>
      <c r="AB29" s="30">
        <v>0</v>
      </c>
      <c r="AC29" s="30">
        <v>51738778.07</v>
      </c>
      <c r="AD29" s="30">
        <v>35548776.03</v>
      </c>
      <c r="AE29" s="30">
        <v>0</v>
      </c>
      <c r="AF29" s="30">
        <v>33402984.4</v>
      </c>
      <c r="AG29" s="30">
        <v>0</v>
      </c>
      <c r="AH29" s="30">
        <v>0</v>
      </c>
      <c r="AI29" s="30">
        <v>0</v>
      </c>
      <c r="AJ29" s="30">
        <v>2997366.11</v>
      </c>
      <c r="AK29" s="30">
        <v>0</v>
      </c>
      <c r="AL29" s="30">
        <v>2997366.11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10406020.02</v>
      </c>
      <c r="AZ29" s="30">
        <v>0</v>
      </c>
      <c r="BA29" s="30">
        <v>10406020.02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190173822.91000003</v>
      </c>
      <c r="BV29" s="31">
        <f t="shared" si="5"/>
        <v>0</v>
      </c>
      <c r="BW29" s="31">
        <f t="shared" si="5"/>
        <v>185250941.54000002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8050000</v>
      </c>
      <c r="AE30" s="30">
        <v>0</v>
      </c>
      <c r="AF30" s="30">
        <v>8050000</v>
      </c>
      <c r="AG30" s="30">
        <v>0</v>
      </c>
      <c r="AH30" s="30">
        <v>0</v>
      </c>
      <c r="AI30" s="30">
        <v>0</v>
      </c>
      <c r="AJ30" s="30">
        <v>628921.49</v>
      </c>
      <c r="AK30" s="30">
        <v>0</v>
      </c>
      <c r="AL30" s="30">
        <v>628921.49</v>
      </c>
      <c r="AM30" s="30">
        <v>0</v>
      </c>
      <c r="AN30" s="30">
        <v>0</v>
      </c>
      <c r="AO30" s="30">
        <v>0</v>
      </c>
      <c r="AP30" s="30">
        <v>2428000</v>
      </c>
      <c r="AQ30" s="30">
        <v>0</v>
      </c>
      <c r="AR30" s="30">
        <v>2428000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11106921.49</v>
      </c>
      <c r="BV30" s="31">
        <f t="shared" si="5"/>
        <v>0</v>
      </c>
      <c r="BW30" s="31">
        <f t="shared" si="5"/>
        <v>11106921.49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20000</v>
      </c>
      <c r="Y32" s="30">
        <v>0</v>
      </c>
      <c r="Z32" s="30">
        <v>20000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10000</v>
      </c>
      <c r="AK32" s="30">
        <v>0</v>
      </c>
      <c r="AL32" s="30">
        <v>10000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30000</v>
      </c>
      <c r="BV32" s="31">
        <f t="shared" si="5"/>
        <v>0</v>
      </c>
      <c r="BW32" s="31">
        <f t="shared" si="5"/>
        <v>30000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35542371.26</v>
      </c>
      <c r="D33" s="33">
        <f t="shared" si="6"/>
        <v>0</v>
      </c>
      <c r="E33" s="33">
        <f t="shared" si="6"/>
        <v>35442432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755841.34</v>
      </c>
      <c r="J33" s="33">
        <f t="shared" si="6"/>
        <v>0</v>
      </c>
      <c r="K33" s="33">
        <f t="shared" si="6"/>
        <v>755821.34</v>
      </c>
      <c r="L33" s="33">
        <f t="shared" si="6"/>
        <v>8449958.08</v>
      </c>
      <c r="M33" s="33">
        <f t="shared" si="6"/>
        <v>0</v>
      </c>
      <c r="N33" s="33">
        <f t="shared" si="6"/>
        <v>8449958.08</v>
      </c>
      <c r="O33" s="33">
        <f t="shared" si="6"/>
        <v>6951245.52</v>
      </c>
      <c r="P33" s="33">
        <f t="shared" si="6"/>
        <v>0</v>
      </c>
      <c r="Q33" s="33">
        <f t="shared" si="6"/>
        <v>6685943.19</v>
      </c>
      <c r="R33" s="33">
        <f t="shared" si="6"/>
        <v>7198294.5</v>
      </c>
      <c r="S33" s="33">
        <f t="shared" si="6"/>
        <v>0</v>
      </c>
      <c r="T33" s="33">
        <f t="shared" si="6"/>
        <v>7104677.87</v>
      </c>
      <c r="U33" s="33">
        <f t="shared" si="6"/>
        <v>243223.29</v>
      </c>
      <c r="V33" s="33">
        <f t="shared" si="6"/>
        <v>0</v>
      </c>
      <c r="W33" s="33">
        <f t="shared" si="6"/>
        <v>135210.05</v>
      </c>
      <c r="X33" s="33">
        <f t="shared" si="6"/>
        <v>28207609.97</v>
      </c>
      <c r="Y33" s="33">
        <f t="shared" si="6"/>
        <v>0</v>
      </c>
      <c r="Z33" s="33">
        <f t="shared" si="6"/>
        <v>28151750.41</v>
      </c>
      <c r="AA33" s="33">
        <f t="shared" si="6"/>
        <v>53893116.79</v>
      </c>
      <c r="AB33" s="33">
        <f t="shared" si="6"/>
        <v>0</v>
      </c>
      <c r="AC33" s="33">
        <f t="shared" si="6"/>
        <v>51738778.07</v>
      </c>
      <c r="AD33" s="33">
        <f t="shared" si="6"/>
        <v>43598776.03</v>
      </c>
      <c r="AE33" s="33">
        <f t="shared" si="6"/>
        <v>0</v>
      </c>
      <c r="AF33" s="33">
        <f t="shared" si="6"/>
        <v>41452984.4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3636287.5999999996</v>
      </c>
      <c r="AK33" s="33">
        <f t="shared" si="6"/>
        <v>0</v>
      </c>
      <c r="AL33" s="33">
        <f t="shared" si="6"/>
        <v>3636287.5999999996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2428000</v>
      </c>
      <c r="AQ33" s="33">
        <f t="shared" si="6"/>
        <v>0</v>
      </c>
      <c r="AR33" s="33">
        <f t="shared" si="6"/>
        <v>2428000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10406020.02</v>
      </c>
      <c r="AZ33" s="33">
        <f t="shared" si="6"/>
        <v>0</v>
      </c>
      <c r="BA33" s="33">
        <f t="shared" si="6"/>
        <v>10406020.02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201310744.40000004</v>
      </c>
      <c r="BV33" s="33">
        <f t="shared" si="7"/>
        <v>0</v>
      </c>
      <c r="BW33" s="33">
        <f t="shared" si="7"/>
        <v>196387863.03000003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29976556.91</v>
      </c>
      <c r="BL45" s="30">
        <v>0</v>
      </c>
      <c r="BM45" s="30">
        <v>29976556.91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29976556.91</v>
      </c>
      <c r="BV45" s="31">
        <f t="shared" si="11"/>
        <v>0</v>
      </c>
      <c r="BW45" s="31">
        <f t="shared" si="11"/>
        <v>29976556.91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29976556.91</v>
      </c>
      <c r="BL47" s="33">
        <f t="shared" si="12"/>
        <v>0</v>
      </c>
      <c r="BM47" s="33">
        <f t="shared" si="12"/>
        <v>29976556.91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29976556.91</v>
      </c>
      <c r="BV47" s="33">
        <f t="shared" si="13"/>
        <v>0</v>
      </c>
      <c r="BW47" s="33">
        <f t="shared" si="13"/>
        <v>29976556.91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65000000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65000000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65000000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65000000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88452582.28</v>
      </c>
      <c r="BR54" s="30">
        <v>0</v>
      </c>
      <c r="BS54" s="30">
        <v>88452582.28</v>
      </c>
      <c r="BT54" s="30"/>
      <c r="BU54" s="31">
        <f aca="true" t="shared" si="16" ref="BU54:BW55">+C54+F54+I54+L54+O54+R54+U54+X54+AA54+AD54+AG54+AJ54+AM54+AP54+AS54+AV54+AY54+BB54+BE54+BH54+BK54+BN54+BQ54</f>
        <v>88452582.28</v>
      </c>
      <c r="BV54" s="31">
        <f t="shared" si="16"/>
        <v>0</v>
      </c>
      <c r="BW54" s="31">
        <f t="shared" si="16"/>
        <v>88452582.28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1775000</v>
      </c>
      <c r="BR55" s="30">
        <v>0</v>
      </c>
      <c r="BS55" s="30">
        <v>1775000</v>
      </c>
      <c r="BT55" s="30"/>
      <c r="BU55" s="31">
        <f t="shared" si="16"/>
        <v>1775000</v>
      </c>
      <c r="BV55" s="31">
        <f t="shared" si="16"/>
        <v>0</v>
      </c>
      <c r="BW55" s="31">
        <f t="shared" si="16"/>
        <v>1775000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90227582.28</v>
      </c>
      <c r="BR56" s="33">
        <f t="shared" si="18"/>
        <v>0</v>
      </c>
      <c r="BS56" s="33">
        <f t="shared" si="18"/>
        <v>90227582.28</v>
      </c>
      <c r="BT56" s="33"/>
      <c r="BU56" s="33">
        <f t="shared" si="18"/>
        <v>90227582.28</v>
      </c>
      <c r="BV56" s="33">
        <f t="shared" si="18"/>
        <v>0</v>
      </c>
      <c r="BW56" s="33">
        <f t="shared" si="18"/>
        <v>90227582.28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77751479.22</v>
      </c>
      <c r="D57" s="39">
        <f t="shared" si="19"/>
        <v>0</v>
      </c>
      <c r="E57" s="39">
        <f t="shared" si="19"/>
        <v>76691269.06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8453233.95</v>
      </c>
      <c r="J57" s="39">
        <f t="shared" si="19"/>
        <v>0</v>
      </c>
      <c r="K57" s="39">
        <f t="shared" si="19"/>
        <v>8061278.87</v>
      </c>
      <c r="L57" s="39">
        <f t="shared" si="19"/>
        <v>15146481.61</v>
      </c>
      <c r="M57" s="39">
        <f t="shared" si="19"/>
        <v>0</v>
      </c>
      <c r="N57" s="39">
        <f t="shared" si="19"/>
        <v>14902731.61</v>
      </c>
      <c r="O57" s="39">
        <f t="shared" si="19"/>
        <v>10488251.45</v>
      </c>
      <c r="P57" s="39">
        <f t="shared" si="19"/>
        <v>0</v>
      </c>
      <c r="Q57" s="39">
        <f t="shared" si="19"/>
        <v>10208199.120000001</v>
      </c>
      <c r="R57" s="39">
        <f t="shared" si="19"/>
        <v>7862785.55</v>
      </c>
      <c r="S57" s="39">
        <f t="shared" si="19"/>
        <v>0</v>
      </c>
      <c r="T57" s="39">
        <f t="shared" si="19"/>
        <v>7758968.92</v>
      </c>
      <c r="U57" s="39">
        <f t="shared" si="19"/>
        <v>680912.89</v>
      </c>
      <c r="V57" s="39">
        <f t="shared" si="19"/>
        <v>0</v>
      </c>
      <c r="W57" s="39">
        <f t="shared" si="19"/>
        <v>565299.6499999999</v>
      </c>
      <c r="X57" s="39">
        <f t="shared" si="19"/>
        <v>30053006.41</v>
      </c>
      <c r="Y57" s="39">
        <f t="shared" si="19"/>
        <v>0</v>
      </c>
      <c r="Z57" s="39">
        <f t="shared" si="19"/>
        <v>29924646.85</v>
      </c>
      <c r="AA57" s="39">
        <f t="shared" si="19"/>
        <v>124031418.19999999</v>
      </c>
      <c r="AB57" s="39">
        <f t="shared" si="19"/>
        <v>0</v>
      </c>
      <c r="AC57" s="39">
        <f t="shared" si="19"/>
        <v>119195989.47999999</v>
      </c>
      <c r="AD57" s="39">
        <f t="shared" si="19"/>
        <v>46896615.75</v>
      </c>
      <c r="AE57" s="39">
        <f t="shared" si="19"/>
        <v>0</v>
      </c>
      <c r="AF57" s="39">
        <f t="shared" si="19"/>
        <v>44747824.12</v>
      </c>
      <c r="AG57" s="39">
        <f t="shared" si="19"/>
        <v>263190.27</v>
      </c>
      <c r="AH57" s="39">
        <f t="shared" si="19"/>
        <v>0</v>
      </c>
      <c r="AI57" s="39">
        <f t="shared" si="19"/>
        <v>263190.27</v>
      </c>
      <c r="AJ57" s="39">
        <f t="shared" si="19"/>
        <v>49996974.04000001</v>
      </c>
      <c r="AK57" s="39">
        <f t="shared" si="19"/>
        <v>30000</v>
      </c>
      <c r="AL57" s="39">
        <f t="shared" si="19"/>
        <v>49825623.17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3439940.53</v>
      </c>
      <c r="AQ57" s="39">
        <f t="shared" si="19"/>
        <v>0</v>
      </c>
      <c r="AR57" s="39">
        <f t="shared" si="19"/>
        <v>3439940.53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1000</v>
      </c>
      <c r="AW57" s="39">
        <f t="shared" si="19"/>
        <v>0</v>
      </c>
      <c r="AX57" s="39">
        <f t="shared" si="19"/>
        <v>1000</v>
      </c>
      <c r="AY57" s="39">
        <f t="shared" si="19"/>
        <v>10406020.02</v>
      </c>
      <c r="AZ57" s="39">
        <f t="shared" si="19"/>
        <v>0</v>
      </c>
      <c r="BA57" s="39">
        <f t="shared" si="19"/>
        <v>10406020.02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51007555.33</v>
      </c>
      <c r="BI57" s="39">
        <f t="shared" si="19"/>
        <v>0</v>
      </c>
      <c r="BJ57" s="39">
        <f t="shared" si="19"/>
        <v>769000</v>
      </c>
      <c r="BK57" s="39">
        <f t="shared" si="19"/>
        <v>42474048</v>
      </c>
      <c r="BL57" s="39">
        <f t="shared" si="19"/>
        <v>0</v>
      </c>
      <c r="BM57" s="39">
        <f t="shared" si="19"/>
        <v>42474048</v>
      </c>
      <c r="BN57" s="39">
        <f t="shared" si="19"/>
        <v>65000000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90227582.28</v>
      </c>
      <c r="BR57" s="39">
        <f t="shared" si="20"/>
        <v>0</v>
      </c>
      <c r="BS57" s="107">
        <f t="shared" si="20"/>
        <v>90227582.28</v>
      </c>
      <c r="BT57" s="107"/>
      <c r="BU57" s="107">
        <f>+BU12+BU25+BU33+BU40+BU47+BU51+BU56</f>
        <v>634180495.5</v>
      </c>
      <c r="BV57" s="39">
        <f t="shared" si="20"/>
        <v>30000</v>
      </c>
      <c r="BW57" s="39">
        <f t="shared" si="20"/>
        <v>509462611.95000005</v>
      </c>
    </row>
    <row r="58" spans="71:73" ht="12.75">
      <c r="BS58" s="108" t="s">
        <v>73</v>
      </c>
      <c r="BT58" s="111"/>
      <c r="BU58" s="112">
        <v>30998711.49</v>
      </c>
    </row>
    <row r="59" spans="71:73" ht="12.75">
      <c r="BS59" s="113" t="s">
        <v>135</v>
      </c>
      <c r="BT59" s="109"/>
      <c r="BU59" s="110">
        <f>SUM(BU57:BU58)</f>
        <v>665179206.99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9"/>
  <sheetViews>
    <sheetView zoomScalePageLayoutView="0" workbookViewId="0" topLeftCell="BJ34">
      <selection activeCell="BS59" sqref="BS59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0" t="s">
        <v>134</v>
      </c>
      <c r="C1" s="81"/>
      <c r="D1" s="81"/>
      <c r="E1" s="81"/>
      <c r="F1" s="81"/>
      <c r="G1" s="81"/>
      <c r="H1" s="81"/>
      <c r="I1" s="81"/>
      <c r="J1" s="81"/>
    </row>
    <row r="3" spans="3:6" ht="12.75">
      <c r="C3" s="79" t="s">
        <v>6</v>
      </c>
      <c r="D3" s="79"/>
      <c r="E3" s="79"/>
      <c r="F3" s="79"/>
    </row>
    <row r="4" ht="18.75">
      <c r="B4" s="3" t="s">
        <v>132</v>
      </c>
    </row>
    <row r="5" spans="2:7" ht="18.75">
      <c r="B5" s="40"/>
      <c r="C5" s="40" t="s">
        <v>131</v>
      </c>
      <c r="D5" s="3">
        <f>'[1]Entrate'!C5</f>
        <v>2023</v>
      </c>
      <c r="G5" s="3"/>
    </row>
    <row r="6" spans="2:7" ht="18.75">
      <c r="B6" s="3"/>
      <c r="G6" s="3"/>
    </row>
    <row r="7" spans="1:75" ht="12.75" customHeight="1">
      <c r="A7" s="76"/>
      <c r="B7" s="105" t="s">
        <v>66</v>
      </c>
      <c r="C7" s="85">
        <v>1</v>
      </c>
      <c r="D7" s="86"/>
      <c r="E7" s="87"/>
      <c r="F7" s="85">
        <v>2</v>
      </c>
      <c r="G7" s="86"/>
      <c r="H7" s="87"/>
      <c r="I7" s="85">
        <v>3</v>
      </c>
      <c r="J7" s="86"/>
      <c r="K7" s="87"/>
      <c r="L7" s="85">
        <v>4</v>
      </c>
      <c r="M7" s="86"/>
      <c r="N7" s="87"/>
      <c r="O7" s="85">
        <v>5</v>
      </c>
      <c r="P7" s="86"/>
      <c r="Q7" s="87"/>
      <c r="R7" s="85">
        <v>6</v>
      </c>
      <c r="S7" s="86"/>
      <c r="T7" s="87"/>
      <c r="U7" s="85">
        <v>7</v>
      </c>
      <c r="V7" s="86"/>
      <c r="W7" s="87"/>
      <c r="X7" s="85">
        <v>8</v>
      </c>
      <c r="Y7" s="86"/>
      <c r="Z7" s="87"/>
      <c r="AA7" s="85">
        <v>9</v>
      </c>
      <c r="AB7" s="86"/>
      <c r="AC7" s="87"/>
      <c r="AD7" s="85">
        <v>10</v>
      </c>
      <c r="AE7" s="86"/>
      <c r="AF7" s="87"/>
      <c r="AG7" s="86">
        <v>11</v>
      </c>
      <c r="AH7" s="86"/>
      <c r="AI7" s="87"/>
      <c r="AJ7" s="85">
        <v>12</v>
      </c>
      <c r="AK7" s="86"/>
      <c r="AL7" s="87"/>
      <c r="AM7" s="85">
        <v>13</v>
      </c>
      <c r="AN7" s="86"/>
      <c r="AO7" s="87"/>
      <c r="AP7" s="85">
        <v>14</v>
      </c>
      <c r="AQ7" s="86"/>
      <c r="AR7" s="87"/>
      <c r="AS7" s="85">
        <v>15</v>
      </c>
      <c r="AT7" s="86"/>
      <c r="AU7" s="87"/>
      <c r="AV7" s="86">
        <v>16</v>
      </c>
      <c r="AW7" s="86"/>
      <c r="AX7" s="87"/>
      <c r="AY7" s="85">
        <v>17</v>
      </c>
      <c r="AZ7" s="86"/>
      <c r="BA7" s="87"/>
      <c r="BB7" s="85">
        <v>18</v>
      </c>
      <c r="BC7" s="86"/>
      <c r="BD7" s="87"/>
      <c r="BE7" s="85">
        <v>19</v>
      </c>
      <c r="BF7" s="86"/>
      <c r="BG7" s="87"/>
      <c r="BH7" s="85">
        <v>20</v>
      </c>
      <c r="BI7" s="86"/>
      <c r="BJ7" s="87"/>
      <c r="BK7" s="86">
        <v>50</v>
      </c>
      <c r="BL7" s="86"/>
      <c r="BM7" s="87"/>
      <c r="BN7" s="85">
        <v>60</v>
      </c>
      <c r="BO7" s="86"/>
      <c r="BP7" s="87"/>
      <c r="BQ7" s="85">
        <v>99</v>
      </c>
      <c r="BR7" s="86"/>
      <c r="BS7" s="86"/>
      <c r="BT7" s="88" t="s">
        <v>129</v>
      </c>
      <c r="BU7" s="90" t="s">
        <v>130</v>
      </c>
      <c r="BV7" s="91"/>
      <c r="BW7" s="92"/>
    </row>
    <row r="8" spans="1:75" s="23" customFormat="1" ht="58.5" customHeight="1">
      <c r="A8" s="24"/>
      <c r="B8" s="106"/>
      <c r="C8" s="91" t="s">
        <v>67</v>
      </c>
      <c r="D8" s="91"/>
      <c r="E8" s="96"/>
      <c r="F8" s="97" t="s">
        <v>68</v>
      </c>
      <c r="G8" s="96"/>
      <c r="H8" s="98"/>
      <c r="I8" s="103" t="s">
        <v>69</v>
      </c>
      <c r="J8" s="104"/>
      <c r="K8" s="101"/>
      <c r="L8" s="99" t="s">
        <v>70</v>
      </c>
      <c r="M8" s="100"/>
      <c r="N8" s="101"/>
      <c r="O8" s="99" t="s">
        <v>71</v>
      </c>
      <c r="P8" s="100"/>
      <c r="Q8" s="101"/>
      <c r="R8" s="91" t="s">
        <v>133</v>
      </c>
      <c r="S8" s="91"/>
      <c r="T8" s="96"/>
      <c r="U8" s="97" t="s">
        <v>112</v>
      </c>
      <c r="V8" s="96"/>
      <c r="W8" s="98"/>
      <c r="X8" s="103" t="s">
        <v>113</v>
      </c>
      <c r="Y8" s="104"/>
      <c r="Z8" s="101"/>
      <c r="AA8" s="99" t="s">
        <v>114</v>
      </c>
      <c r="AB8" s="100"/>
      <c r="AC8" s="101"/>
      <c r="AD8" s="99" t="s">
        <v>115</v>
      </c>
      <c r="AE8" s="100"/>
      <c r="AF8" s="101"/>
      <c r="AG8" s="91" t="s">
        <v>116</v>
      </c>
      <c r="AH8" s="91"/>
      <c r="AI8" s="96"/>
      <c r="AJ8" s="97" t="s">
        <v>117</v>
      </c>
      <c r="AK8" s="96"/>
      <c r="AL8" s="98"/>
      <c r="AM8" s="103" t="s">
        <v>118</v>
      </c>
      <c r="AN8" s="104"/>
      <c r="AO8" s="101"/>
      <c r="AP8" s="99" t="s">
        <v>119</v>
      </c>
      <c r="AQ8" s="100"/>
      <c r="AR8" s="101"/>
      <c r="AS8" s="99" t="s">
        <v>120</v>
      </c>
      <c r="AT8" s="100"/>
      <c r="AU8" s="101"/>
      <c r="AV8" s="91" t="s">
        <v>121</v>
      </c>
      <c r="AW8" s="91"/>
      <c r="AX8" s="96"/>
      <c r="AY8" s="97" t="s">
        <v>122</v>
      </c>
      <c r="AZ8" s="96"/>
      <c r="BA8" s="98"/>
      <c r="BB8" s="103" t="s">
        <v>123</v>
      </c>
      <c r="BC8" s="104"/>
      <c r="BD8" s="101"/>
      <c r="BE8" s="99" t="s">
        <v>124</v>
      </c>
      <c r="BF8" s="100"/>
      <c r="BG8" s="101"/>
      <c r="BH8" s="99" t="s">
        <v>125</v>
      </c>
      <c r="BI8" s="100"/>
      <c r="BJ8" s="101"/>
      <c r="BK8" s="91" t="s">
        <v>126</v>
      </c>
      <c r="BL8" s="91"/>
      <c r="BM8" s="96"/>
      <c r="BN8" s="97" t="s">
        <v>127</v>
      </c>
      <c r="BO8" s="96"/>
      <c r="BP8" s="98"/>
      <c r="BQ8" s="103" t="s">
        <v>128</v>
      </c>
      <c r="BR8" s="104"/>
      <c r="BS8" s="100"/>
      <c r="BT8" s="89"/>
      <c r="BU8" s="93"/>
      <c r="BV8" s="94"/>
      <c r="BW8" s="95"/>
    </row>
    <row r="9" spans="1:75" s="23" customFormat="1" ht="11.25" customHeight="1">
      <c r="A9" s="24"/>
      <c r="B9" s="61"/>
      <c r="C9" s="83" t="s">
        <v>4</v>
      </c>
      <c r="D9" s="84"/>
      <c r="E9" s="62" t="s">
        <v>5</v>
      </c>
      <c r="F9" s="83" t="s">
        <v>4</v>
      </c>
      <c r="G9" s="84"/>
      <c r="H9" s="69" t="s">
        <v>5</v>
      </c>
      <c r="I9" s="83" t="s">
        <v>4</v>
      </c>
      <c r="J9" s="84"/>
      <c r="K9" s="25" t="s">
        <v>5</v>
      </c>
      <c r="L9" s="83" t="s">
        <v>4</v>
      </c>
      <c r="M9" s="84"/>
      <c r="N9" s="25" t="s">
        <v>5</v>
      </c>
      <c r="O9" s="83" t="s">
        <v>4</v>
      </c>
      <c r="P9" s="84"/>
      <c r="Q9" s="25" t="s">
        <v>5</v>
      </c>
      <c r="R9" s="102" t="s">
        <v>4</v>
      </c>
      <c r="S9" s="84"/>
      <c r="T9" s="62" t="s">
        <v>5</v>
      </c>
      <c r="U9" s="83" t="s">
        <v>4</v>
      </c>
      <c r="V9" s="84"/>
      <c r="W9" s="69" t="s">
        <v>5</v>
      </c>
      <c r="X9" s="83" t="s">
        <v>4</v>
      </c>
      <c r="Y9" s="84"/>
      <c r="Z9" s="25" t="s">
        <v>5</v>
      </c>
      <c r="AA9" s="83" t="s">
        <v>4</v>
      </c>
      <c r="AB9" s="84"/>
      <c r="AC9" s="25" t="s">
        <v>5</v>
      </c>
      <c r="AD9" s="83" t="s">
        <v>4</v>
      </c>
      <c r="AE9" s="84"/>
      <c r="AF9" s="25" t="s">
        <v>5</v>
      </c>
      <c r="AG9" s="102" t="s">
        <v>4</v>
      </c>
      <c r="AH9" s="84"/>
      <c r="AI9" s="62" t="s">
        <v>5</v>
      </c>
      <c r="AJ9" s="83" t="s">
        <v>4</v>
      </c>
      <c r="AK9" s="84"/>
      <c r="AL9" s="69" t="s">
        <v>5</v>
      </c>
      <c r="AM9" s="83" t="s">
        <v>4</v>
      </c>
      <c r="AN9" s="84"/>
      <c r="AO9" s="25" t="s">
        <v>5</v>
      </c>
      <c r="AP9" s="83" t="s">
        <v>4</v>
      </c>
      <c r="AQ9" s="84"/>
      <c r="AR9" s="25" t="s">
        <v>5</v>
      </c>
      <c r="AS9" s="83" t="s">
        <v>4</v>
      </c>
      <c r="AT9" s="84"/>
      <c r="AU9" s="25" t="s">
        <v>5</v>
      </c>
      <c r="AV9" s="102" t="s">
        <v>4</v>
      </c>
      <c r="AW9" s="84"/>
      <c r="AX9" s="62" t="s">
        <v>5</v>
      </c>
      <c r="AY9" s="83" t="s">
        <v>4</v>
      </c>
      <c r="AZ9" s="84"/>
      <c r="BA9" s="69" t="s">
        <v>5</v>
      </c>
      <c r="BB9" s="83" t="s">
        <v>4</v>
      </c>
      <c r="BC9" s="84"/>
      <c r="BD9" s="25" t="s">
        <v>5</v>
      </c>
      <c r="BE9" s="83" t="s">
        <v>4</v>
      </c>
      <c r="BF9" s="84"/>
      <c r="BG9" s="25" t="s">
        <v>5</v>
      </c>
      <c r="BH9" s="83" t="s">
        <v>4</v>
      </c>
      <c r="BI9" s="84"/>
      <c r="BJ9" s="25" t="s">
        <v>5</v>
      </c>
      <c r="BK9" s="102" t="s">
        <v>4</v>
      </c>
      <c r="BL9" s="84"/>
      <c r="BM9" s="62" t="s">
        <v>5</v>
      </c>
      <c r="BN9" s="83" t="s">
        <v>4</v>
      </c>
      <c r="BO9" s="84"/>
      <c r="BP9" s="69" t="s">
        <v>5</v>
      </c>
      <c r="BQ9" s="83" t="s">
        <v>4</v>
      </c>
      <c r="BR9" s="84"/>
      <c r="BS9" s="25" t="s">
        <v>5</v>
      </c>
      <c r="BT9" s="77" t="s">
        <v>4</v>
      </c>
      <c r="BU9" s="83" t="s">
        <v>4</v>
      </c>
      <c r="BV9" s="84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25260964.89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19672416.72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5916451.51</v>
      </c>
      <c r="J15" s="30">
        <v>0</v>
      </c>
      <c r="K15" s="30">
        <v>0</v>
      </c>
      <c r="L15" s="30">
        <v>1205591.76</v>
      </c>
      <c r="M15" s="30">
        <v>0</v>
      </c>
      <c r="N15" s="30">
        <v>0</v>
      </c>
      <c r="O15" s="30">
        <v>659049.39</v>
      </c>
      <c r="P15" s="30">
        <v>0</v>
      </c>
      <c r="Q15" s="30">
        <v>0</v>
      </c>
      <c r="R15" s="30">
        <v>176540.31</v>
      </c>
      <c r="S15" s="30">
        <v>0</v>
      </c>
      <c r="T15" s="30">
        <v>0</v>
      </c>
      <c r="U15" s="30">
        <v>263085.14</v>
      </c>
      <c r="V15" s="30">
        <v>0</v>
      </c>
      <c r="W15" s="30">
        <v>0</v>
      </c>
      <c r="X15" s="30">
        <v>1431221.79</v>
      </c>
      <c r="Y15" s="30">
        <v>0</v>
      </c>
      <c r="Z15" s="30">
        <v>0</v>
      </c>
      <c r="AA15" s="30">
        <v>2322540.24</v>
      </c>
      <c r="AB15" s="30">
        <v>0</v>
      </c>
      <c r="AC15" s="30">
        <v>0</v>
      </c>
      <c r="AD15" s="30">
        <v>221832.35</v>
      </c>
      <c r="AE15" s="30">
        <v>0</v>
      </c>
      <c r="AF15" s="30">
        <v>0</v>
      </c>
      <c r="AG15" s="30">
        <v>92601.25</v>
      </c>
      <c r="AH15" s="30">
        <v>0</v>
      </c>
      <c r="AI15" s="30">
        <v>0</v>
      </c>
      <c r="AJ15" s="30">
        <v>2495760.33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834625.76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35291716.55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1516424.41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335792.32</v>
      </c>
      <c r="J16" s="30">
        <v>0</v>
      </c>
      <c r="K16" s="30">
        <v>0</v>
      </c>
      <c r="L16" s="30">
        <v>77792.2</v>
      </c>
      <c r="M16" s="30">
        <v>0</v>
      </c>
      <c r="N16" s="30">
        <v>0</v>
      </c>
      <c r="O16" s="30">
        <v>1187.81</v>
      </c>
      <c r="P16" s="30">
        <v>0</v>
      </c>
      <c r="Q16" s="30">
        <v>0</v>
      </c>
      <c r="R16" s="30">
        <v>4951.24</v>
      </c>
      <c r="S16" s="30">
        <v>0</v>
      </c>
      <c r="T16" s="30">
        <v>0</v>
      </c>
      <c r="U16" s="30">
        <v>12183.9</v>
      </c>
      <c r="V16" s="30">
        <v>0</v>
      </c>
      <c r="W16" s="30">
        <v>0</v>
      </c>
      <c r="X16" s="30">
        <v>86449.09</v>
      </c>
      <c r="Y16" s="30">
        <v>0</v>
      </c>
      <c r="Z16" s="30">
        <v>0</v>
      </c>
      <c r="AA16" s="30">
        <v>90189.98</v>
      </c>
      <c r="AB16" s="30">
        <v>0</v>
      </c>
      <c r="AC16" s="30">
        <v>0</v>
      </c>
      <c r="AD16" s="30">
        <v>14720.78</v>
      </c>
      <c r="AE16" s="30">
        <v>0</v>
      </c>
      <c r="AF16" s="30">
        <v>0</v>
      </c>
      <c r="AG16" s="30">
        <v>1256.59</v>
      </c>
      <c r="AH16" s="30">
        <v>0</v>
      </c>
      <c r="AI16" s="30">
        <v>0</v>
      </c>
      <c r="AJ16" s="30">
        <v>153624.17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54822.87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2349395.36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13883037.09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758150</v>
      </c>
      <c r="J17" s="30">
        <v>0</v>
      </c>
      <c r="K17" s="30">
        <v>0</v>
      </c>
      <c r="L17" s="30">
        <v>3796324.5</v>
      </c>
      <c r="M17" s="30">
        <v>0</v>
      </c>
      <c r="N17" s="30">
        <v>0</v>
      </c>
      <c r="O17" s="30">
        <v>743577.14</v>
      </c>
      <c r="P17" s="30">
        <v>0</v>
      </c>
      <c r="Q17" s="30">
        <v>0</v>
      </c>
      <c r="R17" s="30">
        <v>232500</v>
      </c>
      <c r="S17" s="30">
        <v>0</v>
      </c>
      <c r="T17" s="30">
        <v>0</v>
      </c>
      <c r="U17" s="30">
        <v>170300</v>
      </c>
      <c r="V17" s="30">
        <v>0</v>
      </c>
      <c r="W17" s="30">
        <v>0</v>
      </c>
      <c r="X17" s="30">
        <v>285610</v>
      </c>
      <c r="Y17" s="30">
        <v>0</v>
      </c>
      <c r="Z17" s="30">
        <v>0</v>
      </c>
      <c r="AA17" s="30">
        <v>53291155.29</v>
      </c>
      <c r="AB17" s="30">
        <v>0</v>
      </c>
      <c r="AC17" s="30">
        <v>0</v>
      </c>
      <c r="AD17" s="30">
        <v>2776000</v>
      </c>
      <c r="AE17" s="30">
        <v>0</v>
      </c>
      <c r="AF17" s="30">
        <v>0</v>
      </c>
      <c r="AG17" s="30">
        <v>83000</v>
      </c>
      <c r="AH17" s="30">
        <v>0</v>
      </c>
      <c r="AI17" s="30">
        <v>0</v>
      </c>
      <c r="AJ17" s="30">
        <v>20031362.73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64800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1000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96116816.75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45392.88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11000</v>
      </c>
      <c r="J18" s="30">
        <v>0</v>
      </c>
      <c r="K18" s="30">
        <v>0</v>
      </c>
      <c r="L18" s="30">
        <v>1080000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3000</v>
      </c>
      <c r="S18" s="30">
        <v>0</v>
      </c>
      <c r="T18" s="30">
        <v>0</v>
      </c>
      <c r="U18" s="30">
        <v>500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10355752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4687456.65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2000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16185101.53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22336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9786961.18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9859297.18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1199280.78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20000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300</v>
      </c>
      <c r="V23" s="30">
        <v>0</v>
      </c>
      <c r="W23" s="30">
        <v>0</v>
      </c>
      <c r="X23" s="30">
        <v>10000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1000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500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1231080.78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4907855.3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36600</v>
      </c>
      <c r="J24" s="30">
        <v>0</v>
      </c>
      <c r="K24" s="30">
        <v>0</v>
      </c>
      <c r="L24" s="30">
        <v>2000</v>
      </c>
      <c r="M24" s="30">
        <v>0</v>
      </c>
      <c r="N24" s="30">
        <v>0</v>
      </c>
      <c r="O24" s="30">
        <v>9500</v>
      </c>
      <c r="P24" s="30">
        <v>0</v>
      </c>
      <c r="Q24" s="30">
        <v>0</v>
      </c>
      <c r="R24" s="30">
        <v>15000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20000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11600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2000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29694370.75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34698926.05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41274407.18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7077993.83</v>
      </c>
      <c r="J25" s="33">
        <f t="shared" si="3"/>
        <v>0</v>
      </c>
      <c r="K25" s="33">
        <f t="shared" si="3"/>
        <v>0</v>
      </c>
      <c r="L25" s="33">
        <f t="shared" si="3"/>
        <v>6161708.46</v>
      </c>
      <c r="M25" s="33">
        <f t="shared" si="3"/>
        <v>0</v>
      </c>
      <c r="N25" s="33">
        <f t="shared" si="3"/>
        <v>0</v>
      </c>
      <c r="O25" s="33">
        <f t="shared" si="3"/>
        <v>1413314.34</v>
      </c>
      <c r="P25" s="33">
        <f t="shared" si="3"/>
        <v>0</v>
      </c>
      <c r="Q25" s="33">
        <f t="shared" si="3"/>
        <v>0</v>
      </c>
      <c r="R25" s="33">
        <f t="shared" si="3"/>
        <v>431991.55</v>
      </c>
      <c r="S25" s="33">
        <f t="shared" si="3"/>
        <v>0</v>
      </c>
      <c r="T25" s="33">
        <f t="shared" si="3"/>
        <v>0</v>
      </c>
      <c r="U25" s="33">
        <f t="shared" si="3"/>
        <v>446369.04000000004</v>
      </c>
      <c r="V25" s="33">
        <f t="shared" si="3"/>
        <v>0</v>
      </c>
      <c r="W25" s="33">
        <f t="shared" si="3"/>
        <v>0</v>
      </c>
      <c r="X25" s="33">
        <f t="shared" si="3"/>
        <v>1833280.8800000001</v>
      </c>
      <c r="Y25" s="33">
        <f t="shared" si="3"/>
        <v>0</v>
      </c>
      <c r="Z25" s="33">
        <f t="shared" si="3"/>
        <v>0</v>
      </c>
      <c r="AA25" s="33">
        <f t="shared" si="3"/>
        <v>66081973.51</v>
      </c>
      <c r="AB25" s="33">
        <f t="shared" si="3"/>
        <v>0</v>
      </c>
      <c r="AC25" s="33">
        <f t="shared" si="3"/>
        <v>0</v>
      </c>
      <c r="AD25" s="33">
        <f t="shared" si="3"/>
        <v>3012553.13</v>
      </c>
      <c r="AE25" s="33">
        <f t="shared" si="3"/>
        <v>0</v>
      </c>
      <c r="AF25" s="33">
        <f t="shared" si="3"/>
        <v>0</v>
      </c>
      <c r="AG25" s="33">
        <f t="shared" si="3"/>
        <v>176857.84</v>
      </c>
      <c r="AH25" s="33">
        <f t="shared" si="3"/>
        <v>0</v>
      </c>
      <c r="AI25" s="33">
        <f t="shared" si="3"/>
        <v>0</v>
      </c>
      <c r="AJ25" s="33">
        <f t="shared" si="3"/>
        <v>27380803.880000003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958748.63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1000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29694370.75</v>
      </c>
      <c r="BI25" s="33">
        <f t="shared" si="3"/>
        <v>0</v>
      </c>
      <c r="BJ25" s="33">
        <f t="shared" si="3"/>
        <v>0</v>
      </c>
      <c r="BK25" s="33">
        <f t="shared" si="3"/>
        <v>9786961.18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195732334.2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29370344.78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103500</v>
      </c>
      <c r="J29" s="30">
        <v>0</v>
      </c>
      <c r="K29" s="30">
        <v>0</v>
      </c>
      <c r="L29" s="30">
        <v>5684500</v>
      </c>
      <c r="M29" s="30">
        <v>0</v>
      </c>
      <c r="N29" s="30">
        <v>0</v>
      </c>
      <c r="O29" s="30">
        <v>5734697.67</v>
      </c>
      <c r="P29" s="30">
        <v>0</v>
      </c>
      <c r="Q29" s="30">
        <v>0</v>
      </c>
      <c r="R29" s="30">
        <v>7148679.9</v>
      </c>
      <c r="S29" s="30">
        <v>0</v>
      </c>
      <c r="T29" s="30">
        <v>0</v>
      </c>
      <c r="U29" s="30">
        <v>16000000</v>
      </c>
      <c r="V29" s="30">
        <v>0</v>
      </c>
      <c r="W29" s="30">
        <v>0</v>
      </c>
      <c r="X29" s="30">
        <v>43792667</v>
      </c>
      <c r="Y29" s="30">
        <v>0</v>
      </c>
      <c r="Z29" s="30">
        <v>0</v>
      </c>
      <c r="AA29" s="30">
        <v>37652097.05</v>
      </c>
      <c r="AB29" s="30">
        <v>0</v>
      </c>
      <c r="AC29" s="30">
        <v>0</v>
      </c>
      <c r="AD29" s="30">
        <v>10322468.16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1064870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3424157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160297981.55999997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8050000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159971.49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1390000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9599971.49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15000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10000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25000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29370344.78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103500</v>
      </c>
      <c r="J33" s="33">
        <f t="shared" si="6"/>
        <v>0</v>
      </c>
      <c r="K33" s="33">
        <f t="shared" si="6"/>
        <v>0</v>
      </c>
      <c r="L33" s="33">
        <f t="shared" si="6"/>
        <v>5684500</v>
      </c>
      <c r="M33" s="33">
        <f t="shared" si="6"/>
        <v>0</v>
      </c>
      <c r="N33" s="33">
        <f t="shared" si="6"/>
        <v>0</v>
      </c>
      <c r="O33" s="33">
        <f t="shared" si="6"/>
        <v>5734697.67</v>
      </c>
      <c r="P33" s="33">
        <f t="shared" si="6"/>
        <v>0</v>
      </c>
      <c r="Q33" s="33">
        <f t="shared" si="6"/>
        <v>0</v>
      </c>
      <c r="R33" s="33">
        <f t="shared" si="6"/>
        <v>7148679.9</v>
      </c>
      <c r="S33" s="33">
        <f t="shared" si="6"/>
        <v>0</v>
      </c>
      <c r="T33" s="33">
        <f t="shared" si="6"/>
        <v>0</v>
      </c>
      <c r="U33" s="33">
        <f t="shared" si="6"/>
        <v>16000000</v>
      </c>
      <c r="V33" s="33">
        <f t="shared" si="6"/>
        <v>0</v>
      </c>
      <c r="W33" s="33">
        <f t="shared" si="6"/>
        <v>0</v>
      </c>
      <c r="X33" s="33">
        <f t="shared" si="6"/>
        <v>43807667</v>
      </c>
      <c r="Y33" s="33">
        <f t="shared" si="6"/>
        <v>0</v>
      </c>
      <c r="Z33" s="33">
        <f t="shared" si="6"/>
        <v>0</v>
      </c>
      <c r="AA33" s="33">
        <f t="shared" si="6"/>
        <v>37652097.05</v>
      </c>
      <c r="AB33" s="33">
        <f t="shared" si="6"/>
        <v>0</v>
      </c>
      <c r="AC33" s="33">
        <f t="shared" si="6"/>
        <v>0</v>
      </c>
      <c r="AD33" s="33">
        <f t="shared" si="6"/>
        <v>18372468.16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1234841.49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1390000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3424157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169922953.04999998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29999421.55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29999421.55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29999421.55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29999421.55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65000000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65000000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65000000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65000000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80452582.28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80452582.28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1775000</v>
      </c>
      <c r="BR55" s="30">
        <v>0</v>
      </c>
      <c r="BS55" s="30">
        <v>0</v>
      </c>
      <c r="BT55" s="30"/>
      <c r="BU55" s="31">
        <f t="shared" si="16"/>
        <v>1775000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82227582.28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82227582.28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70644751.96000001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7181493.83</v>
      </c>
      <c r="J57" s="39">
        <f t="shared" si="19"/>
        <v>0</v>
      </c>
      <c r="K57" s="39">
        <f t="shared" si="19"/>
        <v>0</v>
      </c>
      <c r="L57" s="39">
        <f t="shared" si="19"/>
        <v>11846208.46</v>
      </c>
      <c r="M57" s="39">
        <f t="shared" si="19"/>
        <v>0</v>
      </c>
      <c r="N57" s="39">
        <f t="shared" si="19"/>
        <v>0</v>
      </c>
      <c r="O57" s="39">
        <f t="shared" si="19"/>
        <v>7148012.01</v>
      </c>
      <c r="P57" s="39">
        <f t="shared" si="19"/>
        <v>0</v>
      </c>
      <c r="Q57" s="39">
        <f t="shared" si="19"/>
        <v>0</v>
      </c>
      <c r="R57" s="39">
        <f t="shared" si="19"/>
        <v>7580671.45</v>
      </c>
      <c r="S57" s="39">
        <f t="shared" si="19"/>
        <v>0</v>
      </c>
      <c r="T57" s="39">
        <f t="shared" si="19"/>
        <v>0</v>
      </c>
      <c r="U57" s="39">
        <f t="shared" si="19"/>
        <v>16446369.04</v>
      </c>
      <c r="V57" s="39">
        <f t="shared" si="19"/>
        <v>0</v>
      </c>
      <c r="W57" s="39">
        <f t="shared" si="19"/>
        <v>0</v>
      </c>
      <c r="X57" s="39">
        <f t="shared" si="19"/>
        <v>45640947.88</v>
      </c>
      <c r="Y57" s="39">
        <f t="shared" si="19"/>
        <v>0</v>
      </c>
      <c r="Z57" s="39">
        <f t="shared" si="19"/>
        <v>0</v>
      </c>
      <c r="AA57" s="39">
        <f t="shared" si="19"/>
        <v>103734070.56</v>
      </c>
      <c r="AB57" s="39">
        <f t="shared" si="19"/>
        <v>0</v>
      </c>
      <c r="AC57" s="39">
        <f t="shared" si="19"/>
        <v>0</v>
      </c>
      <c r="AD57" s="39">
        <f t="shared" si="19"/>
        <v>21385021.29</v>
      </c>
      <c r="AE57" s="39">
        <f t="shared" si="19"/>
        <v>0</v>
      </c>
      <c r="AF57" s="39">
        <f t="shared" si="19"/>
        <v>0</v>
      </c>
      <c r="AG57" s="39">
        <f t="shared" si="19"/>
        <v>176857.84</v>
      </c>
      <c r="AH57" s="39">
        <f t="shared" si="19"/>
        <v>0</v>
      </c>
      <c r="AI57" s="39">
        <f t="shared" si="19"/>
        <v>0</v>
      </c>
      <c r="AJ57" s="39">
        <f t="shared" si="19"/>
        <v>28615645.37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2348748.63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1000</v>
      </c>
      <c r="AW57" s="39">
        <f t="shared" si="19"/>
        <v>0</v>
      </c>
      <c r="AX57" s="39">
        <f t="shared" si="19"/>
        <v>0</v>
      </c>
      <c r="AY57" s="39">
        <f t="shared" si="19"/>
        <v>3424157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29694370.75</v>
      </c>
      <c r="BI57" s="39">
        <f t="shared" si="19"/>
        <v>0</v>
      </c>
      <c r="BJ57" s="39">
        <f t="shared" si="19"/>
        <v>0</v>
      </c>
      <c r="BK57" s="39">
        <f t="shared" si="19"/>
        <v>39786382.730000004</v>
      </c>
      <c r="BL57" s="39">
        <f t="shared" si="19"/>
        <v>0</v>
      </c>
      <c r="BM57" s="39">
        <f t="shared" si="19"/>
        <v>0</v>
      </c>
      <c r="BN57" s="39">
        <f t="shared" si="19"/>
        <v>65000000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82227582.28</v>
      </c>
      <c r="BR57" s="39">
        <f t="shared" si="20"/>
        <v>0</v>
      </c>
      <c r="BS57" s="107">
        <f t="shared" si="20"/>
        <v>0</v>
      </c>
      <c r="BT57" s="107"/>
      <c r="BU57" s="107">
        <f>+BU12+BU25+BU33+BU40+BU47+BU51+BU56</f>
        <v>542882291.08</v>
      </c>
      <c r="BV57" s="39">
        <f t="shared" si="20"/>
        <v>0</v>
      </c>
      <c r="BW57" s="39">
        <f t="shared" si="20"/>
        <v>0</v>
      </c>
    </row>
    <row r="58" spans="71:73" ht="12.75">
      <c r="BS58" s="108" t="s">
        <v>73</v>
      </c>
      <c r="BT58" s="111"/>
      <c r="BU58" s="112">
        <v>25260964.89</v>
      </c>
    </row>
    <row r="59" spans="71:73" ht="12.75">
      <c r="BS59" s="113" t="s">
        <v>135</v>
      </c>
      <c r="BT59" s="109"/>
      <c r="BU59" s="110">
        <f>SUM(BU57:BU58)</f>
        <v>568143255.97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63"/>
  <sheetViews>
    <sheetView tabSelected="1" zoomScalePageLayoutView="0" workbookViewId="0" topLeftCell="BJ28">
      <selection activeCell="BU62" sqref="BU62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0" t="s">
        <v>134</v>
      </c>
      <c r="C1" s="81"/>
      <c r="D1" s="81"/>
      <c r="E1" s="81"/>
      <c r="F1" s="81"/>
      <c r="G1" s="81"/>
      <c r="H1" s="81"/>
      <c r="I1" s="81"/>
      <c r="J1" s="81"/>
    </row>
    <row r="3" spans="3:6" ht="12.75">
      <c r="C3" s="79" t="s">
        <v>6</v>
      </c>
      <c r="D3" s="79"/>
      <c r="E3" s="79"/>
      <c r="F3" s="79"/>
    </row>
    <row r="4" ht="18.75">
      <c r="B4" s="3" t="s">
        <v>132</v>
      </c>
    </row>
    <row r="5" spans="2:7" ht="18.75">
      <c r="B5" s="40"/>
      <c r="C5" s="40" t="s">
        <v>131</v>
      </c>
      <c r="D5" s="3">
        <f>'[2]Entrate'!C5</f>
        <v>2024</v>
      </c>
      <c r="G5" s="3"/>
    </row>
    <row r="6" spans="2:7" ht="18.75">
      <c r="B6" s="3"/>
      <c r="G6" s="3"/>
    </row>
    <row r="7" spans="1:75" ht="12.75" customHeight="1">
      <c r="A7" s="76"/>
      <c r="B7" s="105" t="s">
        <v>66</v>
      </c>
      <c r="C7" s="85">
        <v>1</v>
      </c>
      <c r="D7" s="86"/>
      <c r="E7" s="87"/>
      <c r="F7" s="85">
        <v>2</v>
      </c>
      <c r="G7" s="86"/>
      <c r="H7" s="87"/>
      <c r="I7" s="85">
        <v>3</v>
      </c>
      <c r="J7" s="86"/>
      <c r="K7" s="87"/>
      <c r="L7" s="85">
        <v>4</v>
      </c>
      <c r="M7" s="86"/>
      <c r="N7" s="87"/>
      <c r="O7" s="85">
        <v>5</v>
      </c>
      <c r="P7" s="86"/>
      <c r="Q7" s="87"/>
      <c r="R7" s="85">
        <v>6</v>
      </c>
      <c r="S7" s="86"/>
      <c r="T7" s="87"/>
      <c r="U7" s="85">
        <v>7</v>
      </c>
      <c r="V7" s="86"/>
      <c r="W7" s="87"/>
      <c r="X7" s="85">
        <v>8</v>
      </c>
      <c r="Y7" s="86"/>
      <c r="Z7" s="87"/>
      <c r="AA7" s="85">
        <v>9</v>
      </c>
      <c r="AB7" s="86"/>
      <c r="AC7" s="87"/>
      <c r="AD7" s="85">
        <v>10</v>
      </c>
      <c r="AE7" s="86"/>
      <c r="AF7" s="87"/>
      <c r="AG7" s="86">
        <v>11</v>
      </c>
      <c r="AH7" s="86"/>
      <c r="AI7" s="87"/>
      <c r="AJ7" s="85">
        <v>12</v>
      </c>
      <c r="AK7" s="86"/>
      <c r="AL7" s="87"/>
      <c r="AM7" s="85">
        <v>13</v>
      </c>
      <c r="AN7" s="86"/>
      <c r="AO7" s="87"/>
      <c r="AP7" s="85">
        <v>14</v>
      </c>
      <c r="AQ7" s="86"/>
      <c r="AR7" s="87"/>
      <c r="AS7" s="85">
        <v>15</v>
      </c>
      <c r="AT7" s="86"/>
      <c r="AU7" s="87"/>
      <c r="AV7" s="86">
        <v>16</v>
      </c>
      <c r="AW7" s="86"/>
      <c r="AX7" s="87"/>
      <c r="AY7" s="85">
        <v>17</v>
      </c>
      <c r="AZ7" s="86"/>
      <c r="BA7" s="87"/>
      <c r="BB7" s="85">
        <v>18</v>
      </c>
      <c r="BC7" s="86"/>
      <c r="BD7" s="87"/>
      <c r="BE7" s="85">
        <v>19</v>
      </c>
      <c r="BF7" s="86"/>
      <c r="BG7" s="87"/>
      <c r="BH7" s="85">
        <v>20</v>
      </c>
      <c r="BI7" s="86"/>
      <c r="BJ7" s="87"/>
      <c r="BK7" s="86">
        <v>50</v>
      </c>
      <c r="BL7" s="86"/>
      <c r="BM7" s="87"/>
      <c r="BN7" s="85">
        <v>60</v>
      </c>
      <c r="BO7" s="86"/>
      <c r="BP7" s="87"/>
      <c r="BQ7" s="85">
        <v>99</v>
      </c>
      <c r="BR7" s="86"/>
      <c r="BS7" s="86"/>
      <c r="BT7" s="88" t="s">
        <v>129</v>
      </c>
      <c r="BU7" s="90" t="s">
        <v>130</v>
      </c>
      <c r="BV7" s="91"/>
      <c r="BW7" s="92"/>
    </row>
    <row r="8" spans="1:75" s="23" customFormat="1" ht="58.5" customHeight="1">
      <c r="A8" s="24"/>
      <c r="B8" s="106"/>
      <c r="C8" s="91" t="s">
        <v>67</v>
      </c>
      <c r="D8" s="91"/>
      <c r="E8" s="96"/>
      <c r="F8" s="97" t="s">
        <v>68</v>
      </c>
      <c r="G8" s="96"/>
      <c r="H8" s="98"/>
      <c r="I8" s="103" t="s">
        <v>69</v>
      </c>
      <c r="J8" s="104"/>
      <c r="K8" s="101"/>
      <c r="L8" s="99" t="s">
        <v>70</v>
      </c>
      <c r="M8" s="100"/>
      <c r="N8" s="101"/>
      <c r="O8" s="99" t="s">
        <v>71</v>
      </c>
      <c r="P8" s="100"/>
      <c r="Q8" s="101"/>
      <c r="R8" s="91" t="s">
        <v>133</v>
      </c>
      <c r="S8" s="91"/>
      <c r="T8" s="96"/>
      <c r="U8" s="97" t="s">
        <v>112</v>
      </c>
      <c r="V8" s="96"/>
      <c r="W8" s="98"/>
      <c r="X8" s="103" t="s">
        <v>113</v>
      </c>
      <c r="Y8" s="104"/>
      <c r="Z8" s="101"/>
      <c r="AA8" s="99" t="s">
        <v>114</v>
      </c>
      <c r="AB8" s="100"/>
      <c r="AC8" s="101"/>
      <c r="AD8" s="99" t="s">
        <v>115</v>
      </c>
      <c r="AE8" s="100"/>
      <c r="AF8" s="101"/>
      <c r="AG8" s="91" t="s">
        <v>116</v>
      </c>
      <c r="AH8" s="91"/>
      <c r="AI8" s="96"/>
      <c r="AJ8" s="97" t="s">
        <v>117</v>
      </c>
      <c r="AK8" s="96"/>
      <c r="AL8" s="98"/>
      <c r="AM8" s="103" t="s">
        <v>118</v>
      </c>
      <c r="AN8" s="104"/>
      <c r="AO8" s="101"/>
      <c r="AP8" s="99" t="s">
        <v>119</v>
      </c>
      <c r="AQ8" s="100"/>
      <c r="AR8" s="101"/>
      <c r="AS8" s="99" t="s">
        <v>120</v>
      </c>
      <c r="AT8" s="100"/>
      <c r="AU8" s="101"/>
      <c r="AV8" s="91" t="s">
        <v>121</v>
      </c>
      <c r="AW8" s="91"/>
      <c r="AX8" s="96"/>
      <c r="AY8" s="97" t="s">
        <v>122</v>
      </c>
      <c r="AZ8" s="96"/>
      <c r="BA8" s="98"/>
      <c r="BB8" s="103" t="s">
        <v>123</v>
      </c>
      <c r="BC8" s="104"/>
      <c r="BD8" s="101"/>
      <c r="BE8" s="99" t="s">
        <v>124</v>
      </c>
      <c r="BF8" s="100"/>
      <c r="BG8" s="101"/>
      <c r="BH8" s="99" t="s">
        <v>125</v>
      </c>
      <c r="BI8" s="100"/>
      <c r="BJ8" s="101"/>
      <c r="BK8" s="91" t="s">
        <v>126</v>
      </c>
      <c r="BL8" s="91"/>
      <c r="BM8" s="96"/>
      <c r="BN8" s="97" t="s">
        <v>127</v>
      </c>
      <c r="BO8" s="96"/>
      <c r="BP8" s="98"/>
      <c r="BQ8" s="103" t="s">
        <v>128</v>
      </c>
      <c r="BR8" s="104"/>
      <c r="BS8" s="100"/>
      <c r="BT8" s="89"/>
      <c r="BU8" s="93"/>
      <c r="BV8" s="94"/>
      <c r="BW8" s="95"/>
    </row>
    <row r="9" spans="1:75" s="23" customFormat="1" ht="11.25" customHeight="1">
      <c r="A9" s="24"/>
      <c r="B9" s="61"/>
      <c r="C9" s="83" t="s">
        <v>4</v>
      </c>
      <c r="D9" s="84"/>
      <c r="E9" s="62" t="s">
        <v>5</v>
      </c>
      <c r="F9" s="83" t="s">
        <v>4</v>
      </c>
      <c r="G9" s="84"/>
      <c r="H9" s="69" t="s">
        <v>5</v>
      </c>
      <c r="I9" s="83" t="s">
        <v>4</v>
      </c>
      <c r="J9" s="84"/>
      <c r="K9" s="25" t="s">
        <v>5</v>
      </c>
      <c r="L9" s="83" t="s">
        <v>4</v>
      </c>
      <c r="M9" s="84"/>
      <c r="N9" s="25" t="s">
        <v>5</v>
      </c>
      <c r="O9" s="83" t="s">
        <v>4</v>
      </c>
      <c r="P9" s="84"/>
      <c r="Q9" s="25" t="s">
        <v>5</v>
      </c>
      <c r="R9" s="102" t="s">
        <v>4</v>
      </c>
      <c r="S9" s="84"/>
      <c r="T9" s="62" t="s">
        <v>5</v>
      </c>
      <c r="U9" s="83" t="s">
        <v>4</v>
      </c>
      <c r="V9" s="84"/>
      <c r="W9" s="69" t="s">
        <v>5</v>
      </c>
      <c r="X9" s="83" t="s">
        <v>4</v>
      </c>
      <c r="Y9" s="84"/>
      <c r="Z9" s="25" t="s">
        <v>5</v>
      </c>
      <c r="AA9" s="83" t="s">
        <v>4</v>
      </c>
      <c r="AB9" s="84"/>
      <c r="AC9" s="25" t="s">
        <v>5</v>
      </c>
      <c r="AD9" s="83" t="s">
        <v>4</v>
      </c>
      <c r="AE9" s="84"/>
      <c r="AF9" s="25" t="s">
        <v>5</v>
      </c>
      <c r="AG9" s="102" t="s">
        <v>4</v>
      </c>
      <c r="AH9" s="84"/>
      <c r="AI9" s="62" t="s">
        <v>5</v>
      </c>
      <c r="AJ9" s="83" t="s">
        <v>4</v>
      </c>
      <c r="AK9" s="84"/>
      <c r="AL9" s="69" t="s">
        <v>5</v>
      </c>
      <c r="AM9" s="83" t="s">
        <v>4</v>
      </c>
      <c r="AN9" s="84"/>
      <c r="AO9" s="25" t="s">
        <v>5</v>
      </c>
      <c r="AP9" s="83" t="s">
        <v>4</v>
      </c>
      <c r="AQ9" s="84"/>
      <c r="AR9" s="25" t="s">
        <v>5</v>
      </c>
      <c r="AS9" s="83" t="s">
        <v>4</v>
      </c>
      <c r="AT9" s="84"/>
      <c r="AU9" s="25" t="s">
        <v>5</v>
      </c>
      <c r="AV9" s="102" t="s">
        <v>4</v>
      </c>
      <c r="AW9" s="84"/>
      <c r="AX9" s="62" t="s">
        <v>5</v>
      </c>
      <c r="AY9" s="83" t="s">
        <v>4</v>
      </c>
      <c r="AZ9" s="84"/>
      <c r="BA9" s="69" t="s">
        <v>5</v>
      </c>
      <c r="BB9" s="83" t="s">
        <v>4</v>
      </c>
      <c r="BC9" s="84"/>
      <c r="BD9" s="25" t="s">
        <v>5</v>
      </c>
      <c r="BE9" s="83" t="s">
        <v>4</v>
      </c>
      <c r="BF9" s="84"/>
      <c r="BG9" s="25" t="s">
        <v>5</v>
      </c>
      <c r="BH9" s="83" t="s">
        <v>4</v>
      </c>
      <c r="BI9" s="84"/>
      <c r="BJ9" s="25" t="s">
        <v>5</v>
      </c>
      <c r="BK9" s="102" t="s">
        <v>4</v>
      </c>
      <c r="BL9" s="84"/>
      <c r="BM9" s="62" t="s">
        <v>5</v>
      </c>
      <c r="BN9" s="83" t="s">
        <v>4</v>
      </c>
      <c r="BO9" s="84"/>
      <c r="BP9" s="69" t="s">
        <v>5</v>
      </c>
      <c r="BQ9" s="83" t="s">
        <v>4</v>
      </c>
      <c r="BR9" s="84"/>
      <c r="BS9" s="25" t="s">
        <v>5</v>
      </c>
      <c r="BT9" s="77" t="s">
        <v>4</v>
      </c>
      <c r="BU9" s="83" t="s">
        <v>4</v>
      </c>
      <c r="BV9" s="84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19848139.31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18066188.66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5916451.51</v>
      </c>
      <c r="J15" s="30">
        <v>0</v>
      </c>
      <c r="K15" s="30">
        <v>0</v>
      </c>
      <c r="L15" s="30">
        <v>1183350.45</v>
      </c>
      <c r="M15" s="30">
        <v>0</v>
      </c>
      <c r="N15" s="30">
        <v>0</v>
      </c>
      <c r="O15" s="30">
        <v>625122.68</v>
      </c>
      <c r="P15" s="30">
        <v>0</v>
      </c>
      <c r="Q15" s="30">
        <v>0</v>
      </c>
      <c r="R15" s="30">
        <v>168877.71</v>
      </c>
      <c r="S15" s="30">
        <v>0</v>
      </c>
      <c r="T15" s="30">
        <v>0</v>
      </c>
      <c r="U15" s="30">
        <v>229949.37</v>
      </c>
      <c r="V15" s="30">
        <v>0</v>
      </c>
      <c r="W15" s="30">
        <v>0</v>
      </c>
      <c r="X15" s="30">
        <v>1318204.1</v>
      </c>
      <c r="Y15" s="30">
        <v>0</v>
      </c>
      <c r="Z15" s="30">
        <v>0</v>
      </c>
      <c r="AA15" s="30">
        <v>2261530.38</v>
      </c>
      <c r="AB15" s="30">
        <v>0</v>
      </c>
      <c r="AC15" s="30">
        <v>0</v>
      </c>
      <c r="AD15" s="30">
        <v>221832.35</v>
      </c>
      <c r="AE15" s="30">
        <v>0</v>
      </c>
      <c r="AF15" s="30">
        <v>0</v>
      </c>
      <c r="AG15" s="30">
        <v>92601.25</v>
      </c>
      <c r="AH15" s="30">
        <v>0</v>
      </c>
      <c r="AI15" s="30">
        <v>0</v>
      </c>
      <c r="AJ15" s="30">
        <v>2458065.51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829770.95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33371944.920000006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1373637.02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335792.32</v>
      </c>
      <c r="J16" s="30">
        <v>0</v>
      </c>
      <c r="K16" s="30">
        <v>0</v>
      </c>
      <c r="L16" s="30">
        <v>76242.2</v>
      </c>
      <c r="M16" s="30">
        <v>0</v>
      </c>
      <c r="N16" s="30">
        <v>0</v>
      </c>
      <c r="O16" s="30">
        <v>1187.81</v>
      </c>
      <c r="P16" s="30">
        <v>0</v>
      </c>
      <c r="Q16" s="30">
        <v>0</v>
      </c>
      <c r="R16" s="30">
        <v>4751.24</v>
      </c>
      <c r="S16" s="30">
        <v>0</v>
      </c>
      <c r="T16" s="30">
        <v>0</v>
      </c>
      <c r="U16" s="30">
        <v>12183.9</v>
      </c>
      <c r="V16" s="30">
        <v>0</v>
      </c>
      <c r="W16" s="30">
        <v>0</v>
      </c>
      <c r="X16" s="30">
        <v>77366.39</v>
      </c>
      <c r="Y16" s="30">
        <v>0</v>
      </c>
      <c r="Z16" s="30">
        <v>0</v>
      </c>
      <c r="AA16" s="30">
        <v>88427.75</v>
      </c>
      <c r="AB16" s="30">
        <v>0</v>
      </c>
      <c r="AC16" s="30">
        <v>0</v>
      </c>
      <c r="AD16" s="30">
        <v>14720.78</v>
      </c>
      <c r="AE16" s="30">
        <v>0</v>
      </c>
      <c r="AF16" s="30">
        <v>0</v>
      </c>
      <c r="AG16" s="30">
        <v>1256.59</v>
      </c>
      <c r="AH16" s="30">
        <v>0</v>
      </c>
      <c r="AI16" s="30">
        <v>0</v>
      </c>
      <c r="AJ16" s="30">
        <v>153624.17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54822.87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2194013.04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12442097.65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757850</v>
      </c>
      <c r="J17" s="30">
        <v>0</v>
      </c>
      <c r="K17" s="30">
        <v>0</v>
      </c>
      <c r="L17" s="30">
        <v>3796324.5</v>
      </c>
      <c r="M17" s="30">
        <v>0</v>
      </c>
      <c r="N17" s="30">
        <v>0</v>
      </c>
      <c r="O17" s="30">
        <v>300720</v>
      </c>
      <c r="P17" s="30">
        <v>0</v>
      </c>
      <c r="Q17" s="30">
        <v>0</v>
      </c>
      <c r="R17" s="30">
        <v>232500</v>
      </c>
      <c r="S17" s="30">
        <v>0</v>
      </c>
      <c r="T17" s="30">
        <v>0</v>
      </c>
      <c r="U17" s="30">
        <v>104300</v>
      </c>
      <c r="V17" s="30">
        <v>0</v>
      </c>
      <c r="W17" s="30">
        <v>0</v>
      </c>
      <c r="X17" s="30">
        <v>272610</v>
      </c>
      <c r="Y17" s="30">
        <v>0</v>
      </c>
      <c r="Z17" s="30">
        <v>0</v>
      </c>
      <c r="AA17" s="30">
        <v>53485005.78</v>
      </c>
      <c r="AB17" s="30">
        <v>0</v>
      </c>
      <c r="AC17" s="30">
        <v>0</v>
      </c>
      <c r="AD17" s="30">
        <v>2776000</v>
      </c>
      <c r="AE17" s="30">
        <v>0</v>
      </c>
      <c r="AF17" s="30">
        <v>0</v>
      </c>
      <c r="AG17" s="30">
        <v>83000</v>
      </c>
      <c r="AH17" s="30">
        <v>0</v>
      </c>
      <c r="AI17" s="30">
        <v>0</v>
      </c>
      <c r="AJ17" s="30">
        <v>11713959.11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64800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1000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86030167.04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44642.88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11000</v>
      </c>
      <c r="J18" s="30">
        <v>0</v>
      </c>
      <c r="K18" s="30">
        <v>0</v>
      </c>
      <c r="L18" s="30">
        <v>960000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3000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10355752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4287456.65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2000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15663851.530000001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22336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9151197.77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9223533.77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1102933.78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10000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10000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1000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500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1124433.78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2199940.71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35600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15000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20000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11600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2000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32398253.17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34682393.88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35279440.699999996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7066693.83</v>
      </c>
      <c r="J25" s="33">
        <f t="shared" si="3"/>
        <v>0</v>
      </c>
      <c r="K25" s="33">
        <f t="shared" si="3"/>
        <v>0</v>
      </c>
      <c r="L25" s="33">
        <f t="shared" si="3"/>
        <v>6015917.15</v>
      </c>
      <c r="M25" s="33">
        <f t="shared" si="3"/>
        <v>0</v>
      </c>
      <c r="N25" s="33">
        <f t="shared" si="3"/>
        <v>0</v>
      </c>
      <c r="O25" s="33">
        <f t="shared" si="3"/>
        <v>927030.4900000001</v>
      </c>
      <c r="P25" s="33">
        <f t="shared" si="3"/>
        <v>0</v>
      </c>
      <c r="Q25" s="33">
        <f t="shared" si="3"/>
        <v>0</v>
      </c>
      <c r="R25" s="33">
        <f t="shared" si="3"/>
        <v>424128.94999999995</v>
      </c>
      <c r="S25" s="33">
        <f t="shared" si="3"/>
        <v>0</v>
      </c>
      <c r="T25" s="33">
        <f t="shared" si="3"/>
        <v>0</v>
      </c>
      <c r="U25" s="33">
        <f t="shared" si="3"/>
        <v>346433.27</v>
      </c>
      <c r="V25" s="33">
        <f t="shared" si="3"/>
        <v>0</v>
      </c>
      <c r="W25" s="33">
        <f t="shared" si="3"/>
        <v>0</v>
      </c>
      <c r="X25" s="33">
        <f t="shared" si="3"/>
        <v>1698180.49</v>
      </c>
      <c r="Y25" s="33">
        <f t="shared" si="3"/>
        <v>0</v>
      </c>
      <c r="Z25" s="33">
        <f t="shared" si="3"/>
        <v>0</v>
      </c>
      <c r="AA25" s="33">
        <f t="shared" si="3"/>
        <v>66213051.910000004</v>
      </c>
      <c r="AB25" s="33">
        <f t="shared" si="3"/>
        <v>0</v>
      </c>
      <c r="AC25" s="33">
        <f t="shared" si="3"/>
        <v>0</v>
      </c>
      <c r="AD25" s="33">
        <f t="shared" si="3"/>
        <v>3012553.13</v>
      </c>
      <c r="AE25" s="33">
        <f t="shared" si="3"/>
        <v>0</v>
      </c>
      <c r="AF25" s="33">
        <f t="shared" si="3"/>
        <v>0</v>
      </c>
      <c r="AG25" s="33">
        <f t="shared" si="3"/>
        <v>176857.84</v>
      </c>
      <c r="AH25" s="33">
        <f t="shared" si="3"/>
        <v>0</v>
      </c>
      <c r="AI25" s="33">
        <f t="shared" si="3"/>
        <v>0</v>
      </c>
      <c r="AJ25" s="33">
        <f t="shared" si="3"/>
        <v>18625705.439999998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953893.82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1000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32398253.17</v>
      </c>
      <c r="BI25" s="33">
        <f t="shared" si="3"/>
        <v>0</v>
      </c>
      <c r="BJ25" s="33">
        <f t="shared" si="3"/>
        <v>0</v>
      </c>
      <c r="BK25" s="33">
        <f t="shared" si="3"/>
        <v>9151197.77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182290337.96000004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25014787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103500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3750000</v>
      </c>
      <c r="P29" s="30">
        <v>0</v>
      </c>
      <c r="Q29" s="30">
        <v>0</v>
      </c>
      <c r="R29" s="30">
        <v>3500000</v>
      </c>
      <c r="S29" s="30">
        <v>0</v>
      </c>
      <c r="T29" s="30">
        <v>0</v>
      </c>
      <c r="U29" s="30">
        <v>15000000</v>
      </c>
      <c r="V29" s="30">
        <v>0</v>
      </c>
      <c r="W29" s="30">
        <v>0</v>
      </c>
      <c r="X29" s="30">
        <v>27337586</v>
      </c>
      <c r="Y29" s="30">
        <v>0</v>
      </c>
      <c r="Z29" s="30">
        <v>0</v>
      </c>
      <c r="AA29" s="30">
        <v>12350000</v>
      </c>
      <c r="AB29" s="30">
        <v>0</v>
      </c>
      <c r="AC29" s="30">
        <v>0</v>
      </c>
      <c r="AD29" s="30">
        <v>4457113</v>
      </c>
      <c r="AE29" s="30">
        <v>0</v>
      </c>
      <c r="AF29" s="30">
        <v>0</v>
      </c>
      <c r="AG29" s="30">
        <v>105000</v>
      </c>
      <c r="AH29" s="30">
        <v>0</v>
      </c>
      <c r="AI29" s="30">
        <v>0</v>
      </c>
      <c r="AJ29" s="30">
        <v>244870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91862856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159971.49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159971.49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15000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10000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25000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25014787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103500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3750000</v>
      </c>
      <c r="P33" s="33">
        <f t="shared" si="6"/>
        <v>0</v>
      </c>
      <c r="Q33" s="33">
        <f t="shared" si="6"/>
        <v>0</v>
      </c>
      <c r="R33" s="33">
        <f t="shared" si="6"/>
        <v>3500000</v>
      </c>
      <c r="S33" s="33">
        <f t="shared" si="6"/>
        <v>0</v>
      </c>
      <c r="T33" s="33">
        <f t="shared" si="6"/>
        <v>0</v>
      </c>
      <c r="U33" s="33">
        <f t="shared" si="6"/>
        <v>15000000</v>
      </c>
      <c r="V33" s="33">
        <f t="shared" si="6"/>
        <v>0</v>
      </c>
      <c r="W33" s="33">
        <f t="shared" si="6"/>
        <v>0</v>
      </c>
      <c r="X33" s="33">
        <f t="shared" si="6"/>
        <v>27352586</v>
      </c>
      <c r="Y33" s="33">
        <f t="shared" si="6"/>
        <v>0</v>
      </c>
      <c r="Z33" s="33">
        <f t="shared" si="6"/>
        <v>0</v>
      </c>
      <c r="AA33" s="33">
        <f t="shared" si="6"/>
        <v>12350000</v>
      </c>
      <c r="AB33" s="33">
        <f t="shared" si="6"/>
        <v>0</v>
      </c>
      <c r="AC33" s="33">
        <f t="shared" si="6"/>
        <v>0</v>
      </c>
      <c r="AD33" s="33">
        <f t="shared" si="6"/>
        <v>4457113</v>
      </c>
      <c r="AE33" s="33">
        <f t="shared" si="6"/>
        <v>0</v>
      </c>
      <c r="AF33" s="33">
        <f t="shared" si="6"/>
        <v>0</v>
      </c>
      <c r="AG33" s="33">
        <f t="shared" si="6"/>
        <v>105000</v>
      </c>
      <c r="AH33" s="33">
        <f t="shared" si="6"/>
        <v>0</v>
      </c>
      <c r="AI33" s="33">
        <f t="shared" si="6"/>
        <v>0</v>
      </c>
      <c r="AJ33" s="33">
        <f t="shared" si="6"/>
        <v>414841.49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92047827.49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28613249.14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28613249.14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28613249.14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28613249.14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80452582.28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80452582.28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1775000</v>
      </c>
      <c r="BR55" s="30">
        <v>0</v>
      </c>
      <c r="BS55" s="30">
        <v>0</v>
      </c>
      <c r="BT55" s="30"/>
      <c r="BU55" s="31">
        <f t="shared" si="16"/>
        <v>1775000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82227582.28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82227582.28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60294227.699999996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7170193.83</v>
      </c>
      <c r="J57" s="39">
        <f t="shared" si="19"/>
        <v>0</v>
      </c>
      <c r="K57" s="39">
        <f t="shared" si="19"/>
        <v>0</v>
      </c>
      <c r="L57" s="39">
        <f t="shared" si="19"/>
        <v>6015917.15</v>
      </c>
      <c r="M57" s="39">
        <f t="shared" si="19"/>
        <v>0</v>
      </c>
      <c r="N57" s="39">
        <f t="shared" si="19"/>
        <v>0</v>
      </c>
      <c r="O57" s="39">
        <f t="shared" si="19"/>
        <v>4677030.49</v>
      </c>
      <c r="P57" s="39">
        <f t="shared" si="19"/>
        <v>0</v>
      </c>
      <c r="Q57" s="39">
        <f t="shared" si="19"/>
        <v>0</v>
      </c>
      <c r="R57" s="39">
        <f t="shared" si="19"/>
        <v>3924128.95</v>
      </c>
      <c r="S57" s="39">
        <f t="shared" si="19"/>
        <v>0</v>
      </c>
      <c r="T57" s="39">
        <f t="shared" si="19"/>
        <v>0</v>
      </c>
      <c r="U57" s="39">
        <f t="shared" si="19"/>
        <v>15346433.27</v>
      </c>
      <c r="V57" s="39">
        <f t="shared" si="19"/>
        <v>0</v>
      </c>
      <c r="W57" s="39">
        <f t="shared" si="19"/>
        <v>0</v>
      </c>
      <c r="X57" s="39">
        <f t="shared" si="19"/>
        <v>29050766.49</v>
      </c>
      <c r="Y57" s="39">
        <f t="shared" si="19"/>
        <v>0</v>
      </c>
      <c r="Z57" s="39">
        <f t="shared" si="19"/>
        <v>0</v>
      </c>
      <c r="AA57" s="39">
        <f t="shared" si="19"/>
        <v>78563051.91</v>
      </c>
      <c r="AB57" s="39">
        <f t="shared" si="19"/>
        <v>0</v>
      </c>
      <c r="AC57" s="39">
        <f t="shared" si="19"/>
        <v>0</v>
      </c>
      <c r="AD57" s="39">
        <f t="shared" si="19"/>
        <v>7469666.13</v>
      </c>
      <c r="AE57" s="39">
        <f t="shared" si="19"/>
        <v>0</v>
      </c>
      <c r="AF57" s="39">
        <f t="shared" si="19"/>
        <v>0</v>
      </c>
      <c r="AG57" s="39">
        <f t="shared" si="19"/>
        <v>281857.83999999997</v>
      </c>
      <c r="AH57" s="39">
        <f t="shared" si="19"/>
        <v>0</v>
      </c>
      <c r="AI57" s="39">
        <f t="shared" si="19"/>
        <v>0</v>
      </c>
      <c r="AJ57" s="39">
        <f t="shared" si="19"/>
        <v>19040546.929999996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953893.82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1000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32398253.17</v>
      </c>
      <c r="BI57" s="39">
        <f t="shared" si="19"/>
        <v>0</v>
      </c>
      <c r="BJ57" s="39">
        <f t="shared" si="19"/>
        <v>0</v>
      </c>
      <c r="BK57" s="39">
        <f t="shared" si="19"/>
        <v>37764446.91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82227582.28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385178996.87</v>
      </c>
      <c r="BV57" s="39">
        <f t="shared" si="20"/>
        <v>0</v>
      </c>
      <c r="BW57" s="39">
        <f t="shared" si="20"/>
        <v>0</v>
      </c>
    </row>
    <row r="58" spans="71:73" ht="12.75">
      <c r="BS58" s="108" t="s">
        <v>73</v>
      </c>
      <c r="BT58" s="111"/>
      <c r="BU58" s="112">
        <v>19848139.31</v>
      </c>
    </row>
    <row r="59" spans="71:73" ht="12.75">
      <c r="BS59" s="113" t="s">
        <v>135</v>
      </c>
      <c r="BT59" s="109"/>
      <c r="BU59" s="110">
        <f>SUM(BU57:BU58)</f>
        <v>405027136.18</v>
      </c>
    </row>
    <row r="63" ht="12.75">
      <c r="BT63" s="114"/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NSergio</cp:lastModifiedBy>
  <cp:lastPrinted>2015-03-02T13:25:41Z</cp:lastPrinted>
  <dcterms:created xsi:type="dcterms:W3CDTF">2000-01-20T08:39:24Z</dcterms:created>
  <dcterms:modified xsi:type="dcterms:W3CDTF">2022-09-08T13:34:07Z</dcterms:modified>
  <cp:category/>
  <cp:version/>
  <cp:contentType/>
  <cp:contentStatus/>
</cp:coreProperties>
</file>